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юджет на 2022" sheetId="1" r:id="rId1"/>
    <sheet name="Лист1" sheetId="2" r:id="rId2"/>
    <sheet name="Лист2" sheetId="3" r:id="rId3"/>
  </sheets>
  <definedNames>
    <definedName name="_xlnm.Print_Area" localSheetId="0">'Бюджет на 2022'!$A$1:$J$334</definedName>
    <definedName name="_xlnm.Print_Area" localSheetId="1">'Лист1'!$A$1:$H$318</definedName>
  </definedNames>
  <calcPr fullCalcOnLoad="1"/>
</workbook>
</file>

<file path=xl/sharedStrings.xml><?xml version="1.0" encoding="utf-8"?>
<sst xmlns="http://schemas.openxmlformats.org/spreadsheetml/2006/main" count="2385" uniqueCount="264">
  <si>
    <t>КОДЫ</t>
  </si>
  <si>
    <t>Дата</t>
  </si>
  <si>
    <t>по ОКПО</t>
  </si>
  <si>
    <t>Глава по БК</t>
  </si>
  <si>
    <t>по ОКТМО</t>
  </si>
  <si>
    <t>Единица измерения руб.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</si>
  <si>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</si>
  <si>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</si>
  <si>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</si>
  <si>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</si>
  <si>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подраздела</t>
  </si>
  <si>
    <t>целевой статьи</t>
  </si>
  <si>
    <t>вида расходов</t>
  </si>
  <si>
    <t>Выполнение   функций   учреждения</t>
  </si>
  <si>
    <t>Оплата труда и начисления на выплаты по оплате труда</t>
  </si>
  <si>
    <t>Прочие выплаты, в том числе:</t>
  </si>
  <si>
    <t>суточные при служебных командировках  и командировках   на   курсы    повышения квалификации</t>
  </si>
  <si>
    <t>Оплата работ, услуг</t>
  </si>
  <si>
    <t>Транспортные услуги, в том числе:</t>
  </si>
  <si>
    <t>оплата    проезда     при     служебных командировках и командировках на  курсы повышения квалификации</t>
  </si>
  <si>
    <t xml:space="preserve">Коммунальные услуги, в том числе:      </t>
  </si>
  <si>
    <t xml:space="preserve">Прочие работы, услуги, в том числе:    </t>
  </si>
  <si>
    <t xml:space="preserve">прочие    административно-хозяйственные расходы </t>
  </si>
  <si>
    <t>Социальное обеспечение, в том числе</t>
  </si>
  <si>
    <t>Поступление нефинансовых активов</t>
  </si>
  <si>
    <t>Увеличение стоимости основных  средств, в том числе:</t>
  </si>
  <si>
    <t>Увеличение    стоимости    материальных запасов, в том числе:</t>
  </si>
  <si>
    <t xml:space="preserve">                    </t>
  </si>
  <si>
    <t>Услуги интернета</t>
  </si>
  <si>
    <t>Услуги связи</t>
  </si>
  <si>
    <t>Оплата почтовых конвертов и марок</t>
  </si>
  <si>
    <t>оплата услуг по грузовым перевозкам</t>
  </si>
  <si>
    <t xml:space="preserve">Коммунальные услуги      </t>
  </si>
  <si>
    <t>текущий ремонт и содержание зданий</t>
  </si>
  <si>
    <t>Работы, услуги по содержанию имущества в том числе:</t>
  </si>
  <si>
    <t xml:space="preserve">оплата услуг пожарной сигнализации   </t>
  </si>
  <si>
    <t>приобретение основных средств  в части    административно-хозяйственного обеспечения</t>
  </si>
  <si>
    <t>Главный бухгалтер ЦБ   _____________  Левчук Н.А.</t>
  </si>
  <si>
    <t>О702</t>
  </si>
  <si>
    <t>Заработная плата</t>
  </si>
  <si>
    <t xml:space="preserve">Начисления на выплаты по оплате труда  </t>
  </si>
  <si>
    <t>приобретение периодической литературы, изготовление бланков</t>
  </si>
  <si>
    <t>приобретение наглядных пособий (учебный процесс)</t>
  </si>
  <si>
    <t>Социальные выплаты населению</t>
  </si>
  <si>
    <t>картриджи</t>
  </si>
  <si>
    <t xml:space="preserve">проезд к месту  отпуска  и   обратно </t>
  </si>
  <si>
    <t xml:space="preserve">техобслуживание АПС  </t>
  </si>
  <si>
    <t>малоценный инвентарь</t>
  </si>
  <si>
    <t>хозтовары</t>
  </si>
  <si>
    <t>медикаменты</t>
  </si>
  <si>
    <t>мягкий инвентарь</t>
  </si>
  <si>
    <t xml:space="preserve">О12 05 40170 </t>
  </si>
  <si>
    <t>канцтовары</t>
  </si>
  <si>
    <t>програмное обеспечение</t>
  </si>
  <si>
    <t>спортивный инвентарь</t>
  </si>
  <si>
    <t xml:space="preserve">Проведение мероприятий           </t>
  </si>
  <si>
    <t>материалы для текущего ремонта</t>
  </si>
  <si>
    <t>вывоз ТБО</t>
  </si>
  <si>
    <t>хранение ГСМ</t>
  </si>
  <si>
    <t>Транспортный налог, налог на землю</t>
  </si>
  <si>
    <t>оплата налогов</t>
  </si>
  <si>
    <t>Покупка ГСМ</t>
  </si>
  <si>
    <t xml:space="preserve"> </t>
  </si>
  <si>
    <t>О707</t>
  </si>
  <si>
    <t>092 01 00000</t>
  </si>
  <si>
    <t>092 01 S0066</t>
  </si>
  <si>
    <t>092 01 40066</t>
  </si>
  <si>
    <t>012 01 00000</t>
  </si>
  <si>
    <t>О709</t>
  </si>
  <si>
    <t>приобретение технологического оборудования для школьных столовых и мебели для обеденных зон</t>
  </si>
  <si>
    <t>012 04 40064</t>
  </si>
  <si>
    <t>012 04 S0064</t>
  </si>
  <si>
    <t>ремонт пищеблока в общеобразовательном учреждении</t>
  </si>
  <si>
    <t>приобретение и установка детского игрового комплекса, с учетом ударопоглощающего покрытия для обустройства детской игровой площадки</t>
  </si>
  <si>
    <t>012 02 91050</t>
  </si>
  <si>
    <t>012 02 91060</t>
  </si>
  <si>
    <t xml:space="preserve">Приложение N 1 к Порядку составления, утверждения и ведения бюджетных смет казенных учреждений Олюторского муниципального района,  утвержденному распоряжением Управления по социальным вопросам  администрации Олюторского муниципального района от 22.03.2017 г. № 25-Р
</t>
  </si>
  <si>
    <t>Согласовано:</t>
  </si>
  <si>
    <t>Утверждаю:</t>
  </si>
  <si>
    <t>Форма по ОКУД</t>
  </si>
  <si>
    <r>
      <t xml:space="preserve">Распорядитель бюджетных средств  </t>
    </r>
    <r>
      <rPr>
        <b/>
        <sz val="10"/>
        <rFont val="Times New Roman"/>
        <family val="1"/>
      </rPr>
      <t xml:space="preserve"> Управление по социальным вопросам администрации ОМР</t>
    </r>
  </si>
  <si>
    <r>
      <t xml:space="preserve">Главный распорядитель бюджетных средств  </t>
    </r>
    <r>
      <rPr>
        <b/>
        <sz val="10"/>
        <rFont val="Times New Roman"/>
        <family val="1"/>
      </rPr>
      <t>Администрация Олюторского МР</t>
    </r>
  </si>
  <si>
    <r>
      <t xml:space="preserve">Наименование бюджета    </t>
    </r>
    <r>
      <rPr>
        <b/>
        <sz val="10"/>
        <rFont val="Times New Roman"/>
        <family val="1"/>
      </rPr>
      <t>Олюторский муниципальный район</t>
    </r>
  </si>
  <si>
    <t>Код строки</t>
  </si>
  <si>
    <t>Код аналитического показателя (код дополнительной классификации)</t>
  </si>
  <si>
    <t>в рублях</t>
  </si>
  <si>
    <t>Номер страницы</t>
  </si>
  <si>
    <t>01</t>
  </si>
  <si>
    <t>012 06 10040</t>
  </si>
  <si>
    <t>012 06 10140</t>
  </si>
  <si>
    <t>Раздел 2.1.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 (учебный процесс)</t>
  </si>
  <si>
    <t>О703</t>
  </si>
  <si>
    <t>Раздел 2.2. Расходы на осуществление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</si>
  <si>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Раздел 2.3. Расходы на обеспечение государственных гарантий реализации прав на получение дополнительного образования детей в муниципальных общеобразовательных организациях в Камчатском крае (учебный процесс)</t>
  </si>
  <si>
    <t>02</t>
  </si>
  <si>
    <t>приобретение продуктов питания</t>
  </si>
  <si>
    <t>012 06 40180</t>
  </si>
  <si>
    <t>Раздел 2.6. Расходы на решение вопросов местного значения муниципального района в рамках государственной программы Камчатского края  "Физическая культура, спорт, молодежная политика, отдых и оздоровление детей в Камчатском крае" подпрограммы "Организация отдыха, оздоровления и занятости детей и молодежи в Камчатском крае" (летняя оздоровительная площадка)</t>
  </si>
  <si>
    <t>03</t>
  </si>
  <si>
    <t>Раздел 2.8. Расходы на осуществление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 (продукты питания)</t>
  </si>
  <si>
    <t>012 00 00000</t>
  </si>
  <si>
    <t>Увеличение    стоимости    материальных запасов, в том числе: организация питания детей во время летней оздоровительной площадки</t>
  </si>
  <si>
    <t>04</t>
  </si>
  <si>
    <t>Всего страниц</t>
  </si>
  <si>
    <t>05</t>
  </si>
  <si>
    <t xml:space="preserve">                         (подпись)        (расшифровка подписи)</t>
  </si>
  <si>
    <t>Исполнитель: экономист Донец Л.В. Тел. 8(415)44-52-840</t>
  </si>
  <si>
    <t>"___" декабря 2017 года</t>
  </si>
  <si>
    <r>
      <t xml:space="preserve">Получатель бюджетных средств       </t>
    </r>
    <r>
      <rPr>
        <b/>
        <sz val="11"/>
        <rFont val="Times New Roman"/>
        <family val="1"/>
      </rPr>
      <t xml:space="preserve"> МКОУ "Тиличикская средняя школа"</t>
    </r>
  </si>
  <si>
    <t>Налог на имущество,  на землю, на транспорт</t>
  </si>
  <si>
    <t>оплата других налогов</t>
  </si>
  <si>
    <t>прочие пени и щтрафы</t>
  </si>
  <si>
    <t>Вывоз ЖБО</t>
  </si>
  <si>
    <t>091 05 09990</t>
  </si>
  <si>
    <t>Участие спортсменов района в краевых, региональных соревнованиях</t>
  </si>
  <si>
    <t>06</t>
  </si>
  <si>
    <t>6</t>
  </si>
  <si>
    <t>Замена пожарной сигнализации в учебном комплексе (детском саду)</t>
  </si>
  <si>
    <t xml:space="preserve">О62 01 09990 </t>
  </si>
  <si>
    <t>капитальный ремонт фасада здания начальной школы</t>
  </si>
  <si>
    <t>012 02 91080</t>
  </si>
  <si>
    <t>Приобретение детской игровой площадки</t>
  </si>
  <si>
    <t>проезд на олимпиады участников по подрограмме "Одаренные дети ОМР"</t>
  </si>
  <si>
    <t>012 08 09990</t>
  </si>
  <si>
    <t>продукты питания</t>
  </si>
  <si>
    <t xml:space="preserve">Проведение мероприятий      в 1,2 смету    </t>
  </si>
  <si>
    <t>организация питания в 1,2 смену</t>
  </si>
  <si>
    <t>0113</t>
  </si>
  <si>
    <t>Организация волонтерского движения</t>
  </si>
  <si>
    <t>Раздел 2.10. Расходы на решение вопросов местного значения муниципального района в рамках государственной программы Камчатского края  "Профилактика правонарушений, терроризма, экстремизма, наркомании и алкоголизма в Олюторском муниципальном районе" Подпрограмма "Профилактика наркомации и алкоголизма в Олюторском муниципальном районе", "Реализация государственной национальной политики и укрепление гражданского единства в Олюторском муниципальном районе"</t>
  </si>
  <si>
    <t>О310</t>
  </si>
  <si>
    <t>Организация и проведение мероприятия "День славянской писменности и культуры"</t>
  </si>
  <si>
    <t>012 02 91090</t>
  </si>
  <si>
    <t xml:space="preserve">техобслуживание АПС, дератизация </t>
  </si>
  <si>
    <t>прочие расходы, услуги     при     служебных командировках и командировках на  курсы повышения квалификации</t>
  </si>
  <si>
    <t xml:space="preserve">Замена пожарной сигнализации в нижнем д/саду, начальной школе </t>
  </si>
  <si>
    <t xml:space="preserve">приобретение материальных запасов для проведения мероприятий      в 1 смету    </t>
  </si>
  <si>
    <t>ремонт полов в нижней школе, в нижнем садике, спортзале</t>
  </si>
  <si>
    <t>Сумма на 2019 год</t>
  </si>
  <si>
    <t>Раздел 4. Итого по бюджетной смете на 2019 год</t>
  </si>
  <si>
    <t>Раздел 1.2. Расходы, осуществляемые в целях обеспечения выполнения функций  казенными учреждениями ("Оплата коммунальных услуг муниципальными учреждениями") на 2019 год</t>
  </si>
  <si>
    <t>Раздел 1.1. Расходы, осуществляемые в целях обеспечения выполнения функций  казенными учреждениями (районный бюджет)
на 2019 год</t>
  </si>
  <si>
    <t>прочие материальные запасы</t>
  </si>
  <si>
    <t xml:space="preserve">прочие материальные запасы однократного применения </t>
  </si>
  <si>
    <t>приобретение прочих материальных запасов для обеспечения учебного процесса</t>
  </si>
  <si>
    <t>организация питания детей во время летней оздоровительной площадки</t>
  </si>
  <si>
    <t>012 09 00000</t>
  </si>
  <si>
    <t>012 09 20220</t>
  </si>
  <si>
    <t>012 09 10040</t>
  </si>
  <si>
    <t xml:space="preserve">О12 09 40170 </t>
  </si>
  <si>
    <t>012 08 40180</t>
  </si>
  <si>
    <t>012 09 40250</t>
  </si>
  <si>
    <t>О12 09 00000</t>
  </si>
  <si>
    <t xml:space="preserve">О12 09 40000 </t>
  </si>
  <si>
    <t>О12 09 10160</t>
  </si>
  <si>
    <t>О12 09 20010</t>
  </si>
  <si>
    <t>012 09 10000</t>
  </si>
  <si>
    <t>012 09 10140</t>
  </si>
  <si>
    <t>Раздел 2.4. Расходы на реализацию мероприятий по программе "Развитие общего образования в Олюторском муниципальном районе в 2014-2020 годы", реализация предложений избирателей, поступивших в адрес депутатов Законодательного Собрания Камчатского края</t>
  </si>
  <si>
    <t>приобретение интерактивного развивающего комплекса</t>
  </si>
  <si>
    <t>012 03 40030</t>
  </si>
  <si>
    <t>приобретение (изготовление) бланков строгой отчетности</t>
  </si>
  <si>
    <t>Выплата пособий и компенсаций</t>
  </si>
  <si>
    <t>Увеличение стоимости основных  средств для обеспечения учебного процесса</t>
  </si>
  <si>
    <t>012 04 09990</t>
  </si>
  <si>
    <t>Обеспечение транспортной доступностью детей в период обучения в общеобразовательных организациях</t>
  </si>
  <si>
    <t>012 07 10130</t>
  </si>
  <si>
    <t xml:space="preserve">приобретение медикаментов для проведения мероприятий      в 1,2 смету    </t>
  </si>
  <si>
    <t xml:space="preserve">Организация художественной выставки  работ учащихся общеобразовательных школ и детской школы искусств, посвященной  днями воинской славы и другими памятными
датами истории
</t>
  </si>
  <si>
    <t>0707</t>
  </si>
  <si>
    <t>042 01 09990</t>
  </si>
  <si>
    <t>Проведение смотров-конкурсов патриотической песни в образовательных  учреждениях Олюторского района</t>
  </si>
  <si>
    <t>Проведение Дней призывника</t>
  </si>
  <si>
    <t>042 07 09990</t>
  </si>
  <si>
    <t>Реализация комплекса мероприятий, посвященных Дню русского языка</t>
  </si>
  <si>
    <t>042 04 09990</t>
  </si>
  <si>
    <t>053 03 09990</t>
  </si>
  <si>
    <t>053 02 09990</t>
  </si>
  <si>
    <t>Организация досуга подростковой категории "группы риска" в каникулярное время  (проведение военно-спортивных игр, мероприятий патриотической направленности, проведение соревнований на лучшего стрелка с использованием тренажера "СКАТ")</t>
  </si>
  <si>
    <t>Организация и проведение межведомственной акции "Полиция и дети"</t>
  </si>
  <si>
    <t>053 04 09990</t>
  </si>
  <si>
    <t>042 08 09990</t>
  </si>
  <si>
    <t>проезд  участников на краевой конкурс военно-спортивной игры Зарница"</t>
  </si>
  <si>
    <t>участие в краевом конкурсе военно-спортивной игры Зарница"</t>
  </si>
  <si>
    <t>Приобретение командной формы для участия в краевом конкурсе военно-спортивной игры "Зарница"</t>
  </si>
  <si>
    <t>000 00 09990</t>
  </si>
  <si>
    <t>Раздел 2.9. Расходы на решение вопросов местного значения муниципального района в рамках государственной программы Камчатского края  "Физическая культура, спорт, молодежная политика, отдых и оздоровление детей в Камчатском крае" Подпрограмма "Увеличение числа детей и взрослых, занимающихся физической культурой и спортом"</t>
  </si>
  <si>
    <t>Участие спортсменов района в краевых соревнованиях по волейболу</t>
  </si>
  <si>
    <t>приобретение периодической литературы, программное обеспечение</t>
  </si>
  <si>
    <t xml:space="preserve">О52 03 09990 </t>
  </si>
  <si>
    <t>Установка системы экстренного вызова полиции</t>
  </si>
  <si>
    <t>О314</t>
  </si>
  <si>
    <t>И.О.Директора МКОУ "Тиличикская средняя школа"_________________________Алфёрова В.Н.</t>
  </si>
  <si>
    <t>Алфёрова В.Н.</t>
  </si>
  <si>
    <t>Алферова В.Н.</t>
  </si>
  <si>
    <t>Директор муниципального казенного общеобразовательного учреждения "Тиличикская средняя школа"</t>
  </si>
  <si>
    <t>Сумма на 2020 год</t>
  </si>
  <si>
    <t>Сумма на 2021 год</t>
  </si>
  <si>
    <t>Сумма на 2022 год</t>
  </si>
  <si>
    <t>Директор МКОУ "Тиличикская средняя школа"_________________________Алферова В.Н.</t>
  </si>
  <si>
    <t>Жамойдик Ю.Н.</t>
  </si>
  <si>
    <t xml:space="preserve">Изменение к Бюджетной смете на 2020 финансовый год </t>
  </si>
  <si>
    <t>Начальник отдела образования  Управления по социальным вопросам администрации Олюторского муниципального района</t>
  </si>
  <si>
    <t xml:space="preserve"> Директор муниципального казенного общеобразовательного учреждения "Тиличикская средняя школа"</t>
  </si>
  <si>
    <t>Сумма на 2020год</t>
  </si>
  <si>
    <t>Раздел 2.5. Расходы на реализацию мероприятий по муниципальной программе ОМР "Защита населения и территорий Олюторского района от чрезвычайных ситуаций, обеспечение пожарной безопасности и развитие гражданской обороны в Олюторском муниципальном районе"</t>
  </si>
  <si>
    <t xml:space="preserve">О51 04 09990 </t>
  </si>
  <si>
    <t xml:space="preserve">Проведение испытаний и электрических измерений параметров электроустановок  </t>
  </si>
  <si>
    <t xml:space="preserve">Раздел 2.5. Расходы на реализацию мероприятий по муниципальной программе ОМР "Защита населения и территорий Олюторского района от чрезвычайных ситуаций, обеспечение пожарной безопасности и развитие гражданской обороны в Олюторском муниципальном районе" </t>
  </si>
  <si>
    <r>
      <t>"</t>
    </r>
    <r>
      <rPr>
        <u val="single"/>
        <sz val="8"/>
        <rFont val="Arial"/>
        <family val="2"/>
      </rPr>
      <t>___"  января 2020 года</t>
    </r>
  </si>
  <si>
    <t>"___"  января 2020 года</t>
  </si>
  <si>
    <t>Проведение ремонтных работ в аудиториях, где предполагается центр образования цифрового и гуманитарного профилей "Точка роста"</t>
  </si>
  <si>
    <t>012 03 40062</t>
  </si>
  <si>
    <t>012 03 Т0062</t>
  </si>
  <si>
    <t>Приобретение оборудования для центра образования цифрового и гуманитарного профилей "Точка роста"</t>
  </si>
  <si>
    <t>012 Е1 51690</t>
  </si>
  <si>
    <t xml:space="preserve">Участие спортсменов района в краевых соревнованиях </t>
  </si>
  <si>
    <t>от "22" января 2020 г.</t>
  </si>
  <si>
    <t>012 03 91010</t>
  </si>
  <si>
    <t>вывоз ТБО, уборка от снега</t>
  </si>
  <si>
    <t>вывоз ТБО, уборка снега</t>
  </si>
  <si>
    <t>Белгородцева Я.В.</t>
  </si>
  <si>
    <t>Директор МКОУ "Тиличикская средняя школа"_________________________Алфёрова В.Н.</t>
  </si>
  <si>
    <t>092 01 Т0066</t>
  </si>
  <si>
    <t>прочие материальные запасы на организацию летней оздоровительной площадки</t>
  </si>
  <si>
    <t>приобретение прочих материальных запасов</t>
  </si>
  <si>
    <t>012 09 53030</t>
  </si>
  <si>
    <t>ремонт потолка в нижней школе, санузлов</t>
  </si>
  <si>
    <t>012 08 R3040</t>
  </si>
  <si>
    <t>20-53040-00000-00002</t>
  </si>
  <si>
    <t>Сумма на 2023 год</t>
  </si>
  <si>
    <t xml:space="preserve">Раздел 1.2. Расходы, осуществляемые в целях обеспечения выполнения функций  казенными учреждениями ("Оплата коммунальных услуг муниципальными учреждениями") </t>
  </si>
  <si>
    <t xml:space="preserve">Раздел 2.1.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 (учебный процесс) </t>
  </si>
  <si>
    <t xml:space="preserve">Раздел 2.2. Расходы на осуществление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 </t>
  </si>
  <si>
    <t xml:space="preserve">Раздел 2.3. Расходы на обеспечение государственных гарантий реализации прав на получение дополнительного образования детей в муниципальных общеобразовательных организациях в Камчатском крае (учебный процесс) </t>
  </si>
  <si>
    <t>Раздел 2.4. Расходы на реализацию мероприятий по программе "Развитие общего образования в Олюторском муниципальном районе в 2021-2025 годы"</t>
  </si>
  <si>
    <t xml:space="preserve">Изменение к Бюджетной смете на 2021 финансовый год </t>
  </si>
  <si>
    <r>
      <t>"</t>
    </r>
    <r>
      <rPr>
        <u val="single"/>
        <sz val="8"/>
        <rFont val="Arial"/>
        <family val="2"/>
      </rPr>
      <t>___"  января 2021 года</t>
    </r>
  </si>
  <si>
    <t>"___"  января 2021 года</t>
  </si>
  <si>
    <t>Раздел 1.2. Расходы, осуществляемые в целях обеспечения выполнения функций  казенными учреждениями ("Оплата коммунальных услуг муниципальными учреждениями") на 2021 год</t>
  </si>
  <si>
    <t>Приобретение оборудования для внедрения цифровой образовательной среды</t>
  </si>
  <si>
    <t>012 Е4 52100</t>
  </si>
  <si>
    <t>Раздел 2.4. Расходы на реализацию мероприятий по программе "Развитие общего образования в Олюторском муниципальном районе в 2021-2025 годы", реализация предложений избирателей, поступивших в адрес депутатов Законодательного Собрания Камчатского края</t>
  </si>
  <si>
    <t>Ремонт школьной столовой</t>
  </si>
  <si>
    <t>012 10 4006Д</t>
  </si>
  <si>
    <t>012 10 Т006Д</t>
  </si>
  <si>
    <t>приобретение мебели для школьной столовой</t>
  </si>
  <si>
    <t>Модернизация системы теплоснабжения</t>
  </si>
  <si>
    <t>012 03 30350</t>
  </si>
  <si>
    <t>приобретение основных средств  в части    обеспечения учебного процесса по программам дополнительного образования</t>
  </si>
  <si>
    <t>00211</t>
  </si>
  <si>
    <t>от "21" сентября 2021 года</t>
  </si>
  <si>
    <t>Начальник самостоятельного отдела образования  администрации Олюторского муниципального района</t>
  </si>
  <si>
    <t>( на плановый период 2023 и 2024 годов)</t>
  </si>
  <si>
    <t>от "01" января 2022 г.</t>
  </si>
  <si>
    <t>Раздел 1.1. Расходы, осуществляемые в целях обеспечения выполнения функций  казенными учреждениями (районный бюджет)
на 2022 год и на плановый период 2023 и 2024 годов</t>
  </si>
  <si>
    <t>Сумма на 2024 год</t>
  </si>
  <si>
    <t>Раздел 4. Итого по бюджетной смете на 2022 год и на плановый период 2023 и 2024 годов</t>
  </si>
  <si>
    <t>"___" декабря 2021 года</t>
  </si>
  <si>
    <t>Зам. Главного бухгалтера ЦБ   _____________Архипова Л.Е.</t>
  </si>
  <si>
    <t>оплата транспортного налога</t>
  </si>
  <si>
    <r>
      <t>"</t>
    </r>
    <r>
      <rPr>
        <u val="single"/>
        <sz val="8"/>
        <rFont val="Arial"/>
        <family val="2"/>
      </rPr>
      <t>30"  декабря 2021 года</t>
    </r>
  </si>
  <si>
    <t xml:space="preserve">Бюджетная смета на 2022 финансовый год </t>
  </si>
  <si>
    <t>091 03 09990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</si>
</sst>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</numFmts>
  <fonts count="71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name val="Courier New"/>
      <family val="3"/>
    </font>
    <font>
      <b/>
      <sz val="10"/>
      <name val="Arial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Courier New"/>
      <family val="3"/>
    </font>
    <font>
      <u val="single"/>
      <sz val="8"/>
      <name val="Arial"/>
      <family val="2"/>
    </font>
    <font>
      <u val="single"/>
      <sz val="8"/>
      <name val="Times New Roman"/>
      <family val="1"/>
    </font>
    <font>
      <b/>
      <sz val="11"/>
      <color indexed="63"/>
      <name val="Times New Roman"/>
      <family val="1"/>
    </font>
    <font>
      <sz val="10"/>
      <color indexed="63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u val="single"/>
      <sz val="11"/>
      <name val="Courier New"/>
      <family val="3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9" fontId="52" fillId="0" borderId="1">
      <alignment horizontal="center" vertical="top" shrinkToFit="1"/>
      <protection/>
    </xf>
    <xf numFmtId="4" fontId="52" fillId="0" borderId="1">
      <alignment horizontal="right" vertical="top" shrinkToFit="1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2" applyNumberFormat="0" applyAlignment="0" applyProtection="0"/>
    <xf numFmtId="0" fontId="54" fillId="27" borderId="3" applyNumberFormat="0" applyAlignment="0" applyProtection="0"/>
    <xf numFmtId="0" fontId="55" fillId="27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8" borderId="8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4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4" fontId="0" fillId="0" borderId="14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0" fontId="5" fillId="7" borderId="12" xfId="0" applyFont="1" applyFill="1" applyBorder="1" applyAlignment="1">
      <alignment wrapText="1"/>
    </xf>
    <xf numFmtId="0" fontId="3" fillId="7" borderId="11" xfId="0" applyFont="1" applyFill="1" applyBorder="1" applyAlignment="1">
      <alignment horizontal="center" vertical="top" wrapText="1"/>
    </xf>
    <xf numFmtId="49" fontId="3" fillId="7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top" wrapText="1"/>
    </xf>
    <xf numFmtId="4" fontId="0" fillId="0" borderId="19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wrapText="1"/>
    </xf>
    <xf numFmtId="0" fontId="18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top" wrapText="1"/>
    </xf>
    <xf numFmtId="49" fontId="16" fillId="0" borderId="0" xfId="0" applyNumberFormat="1" applyFont="1" applyBorder="1" applyAlignment="1" applyProtection="1">
      <alignment horizontal="right" wrapText="1"/>
      <protection/>
    </xf>
    <xf numFmtId="0" fontId="10" fillId="0" borderId="0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justify" vertical="top" wrapTex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49" fontId="17" fillId="0" borderId="11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4" fontId="3" fillId="7" borderId="14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12" fillId="0" borderId="22" xfId="0" applyFont="1" applyBorder="1" applyAlignment="1">
      <alignment wrapText="1"/>
    </xf>
    <xf numFmtId="0" fontId="16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0" xfId="0" applyFont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0" fontId="10" fillId="0" borderId="17" xfId="0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top" wrapText="1"/>
    </xf>
    <xf numFmtId="0" fontId="5" fillId="0" borderId="2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13" fillId="0" borderId="11" xfId="0" applyFont="1" applyBorder="1" applyAlignment="1">
      <alignment horizontal="center" vertical="top" wrapText="1"/>
    </xf>
    <xf numFmtId="4" fontId="25" fillId="0" borderId="14" xfId="0" applyNumberFormat="1" applyFont="1" applyFill="1" applyBorder="1" applyAlignment="1">
      <alignment horizontal="right" vertical="top" wrapText="1"/>
    </xf>
    <xf numFmtId="4" fontId="13" fillId="0" borderId="14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horizontal="center" vertical="top" wrapText="1"/>
    </xf>
    <xf numFmtId="4" fontId="13" fillId="0" borderId="19" xfId="0" applyNumberFormat="1" applyFont="1" applyFill="1" applyBorder="1" applyAlignment="1">
      <alignment horizontal="right" vertical="top" wrapText="1"/>
    </xf>
    <xf numFmtId="0" fontId="13" fillId="0" borderId="11" xfId="0" applyFont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6" xfId="0" applyFont="1" applyFill="1" applyBorder="1" applyAlignment="1">
      <alignment horizontal="center" vertical="top" wrapText="1"/>
    </xf>
    <xf numFmtId="4" fontId="13" fillId="0" borderId="0" xfId="0" applyNumberFormat="1" applyFont="1" applyFill="1" applyBorder="1" applyAlignment="1">
      <alignment horizontal="right" vertical="top" wrapText="1"/>
    </xf>
    <xf numFmtId="4" fontId="0" fillId="0" borderId="19" xfId="0" applyNumberFormat="1" applyFont="1" applyFill="1" applyBorder="1" applyAlignment="1">
      <alignment horizontal="right" vertical="center" wrapText="1"/>
    </xf>
    <xf numFmtId="4" fontId="25" fillId="0" borderId="13" xfId="0" applyNumberFormat="1" applyFont="1" applyFill="1" applyBorder="1" applyAlignment="1">
      <alignment horizontal="right" vertical="top" wrapText="1"/>
    </xf>
    <xf numFmtId="49" fontId="13" fillId="0" borderId="18" xfId="0" applyNumberFormat="1" applyFont="1" applyFill="1" applyBorder="1" applyAlignment="1">
      <alignment horizontal="center" vertical="top" wrapText="1"/>
    </xf>
    <xf numFmtId="0" fontId="69" fillId="0" borderId="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wrapText="1"/>
    </xf>
    <xf numFmtId="0" fontId="0" fillId="0" borderId="32" xfId="0" applyFont="1" applyFill="1" applyBorder="1" applyAlignment="1">
      <alignment horizontal="center" vertical="top" wrapText="1"/>
    </xf>
    <xf numFmtId="49" fontId="0" fillId="0" borderId="32" xfId="0" applyNumberFormat="1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1" fontId="3" fillId="0" borderId="16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2" fillId="0" borderId="22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" fontId="3" fillId="0" borderId="19" xfId="0" applyNumberFormat="1" applyFont="1" applyFill="1" applyBorder="1" applyAlignment="1">
      <alignment horizontal="right" vertical="top" wrapText="1"/>
    </xf>
    <xf numFmtId="0" fontId="15" fillId="0" borderId="0" xfId="0" applyFont="1" applyFill="1" applyAlignment="1">
      <alignment horizontal="right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wrapText="1"/>
    </xf>
    <xf numFmtId="0" fontId="25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top" wrapText="1"/>
    </xf>
    <xf numFmtId="49" fontId="25" fillId="0" borderId="16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13" borderId="12" xfId="0" applyFont="1" applyFill="1" applyBorder="1" applyAlignment="1">
      <alignment wrapText="1"/>
    </xf>
    <xf numFmtId="0" fontId="5" fillId="13" borderId="11" xfId="0" applyFont="1" applyFill="1" applyBorder="1" applyAlignment="1">
      <alignment horizontal="center" vertical="center" wrapText="1"/>
    </xf>
    <xf numFmtId="0" fontId="25" fillId="13" borderId="11" xfId="0" applyFont="1" applyFill="1" applyBorder="1" applyAlignment="1">
      <alignment horizontal="center" vertical="top" wrapText="1"/>
    </xf>
    <xf numFmtId="49" fontId="25" fillId="13" borderId="11" xfId="0" applyNumberFormat="1" applyFont="1" applyFill="1" applyBorder="1" applyAlignment="1">
      <alignment horizontal="center" vertical="top" wrapText="1"/>
    </xf>
    <xf numFmtId="4" fontId="25" fillId="13" borderId="14" xfId="0" applyNumberFormat="1" applyFont="1" applyFill="1" applyBorder="1" applyAlignment="1">
      <alignment horizontal="right" vertical="top" wrapText="1"/>
    </xf>
    <xf numFmtId="0" fontId="5" fillId="0" borderId="38" xfId="0" applyFont="1" applyFill="1" applyBorder="1" applyAlignment="1">
      <alignment wrapText="1"/>
    </xf>
    <xf numFmtId="0" fontId="5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  <xf numFmtId="49" fontId="3" fillId="0" borderId="32" xfId="0" applyNumberFormat="1" applyFont="1" applyFill="1" applyBorder="1" applyAlignment="1">
      <alignment horizontal="center" vertical="top" wrapText="1"/>
    </xf>
    <xf numFmtId="4" fontId="3" fillId="0" borderId="39" xfId="0" applyNumberFormat="1" applyFont="1" applyFill="1" applyBorder="1" applyAlignment="1">
      <alignment horizontal="right" vertical="top" wrapText="1"/>
    </xf>
    <xf numFmtId="0" fontId="4" fillId="0" borderId="38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0" xfId="55" applyFont="1" applyFill="1" applyAlignment="1">
      <alignment horizontal="right" vertical="top" wrapText="1"/>
      <protection/>
    </xf>
    <xf numFmtId="0" fontId="16" fillId="0" borderId="0" xfId="0" applyFont="1" applyAlignment="1">
      <alignment horizontal="right" vertical="top"/>
    </xf>
    <xf numFmtId="0" fontId="9" fillId="0" borderId="0" xfId="55" applyFont="1" applyFill="1" applyAlignment="1">
      <alignment horizontal="right" wrapText="1"/>
      <protection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20" fillId="0" borderId="0" xfId="55" applyFont="1" applyFill="1" applyBorder="1" applyAlignment="1">
      <alignment horizontal="right" wrapText="1"/>
      <protection/>
    </xf>
    <xf numFmtId="0" fontId="19" fillId="0" borderId="0" xfId="0" applyFont="1" applyBorder="1" applyAlignment="1">
      <alignment horizontal="right"/>
    </xf>
    <xf numFmtId="0" fontId="9" fillId="0" borderId="0" xfId="55" applyFont="1" applyFill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4" fontId="3" fillId="7" borderId="11" xfId="0" applyNumberFormat="1" applyFont="1" applyFill="1" applyBorder="1" applyAlignment="1">
      <alignment horizontal="right" vertical="top" wrapText="1"/>
    </xf>
    <xf numFmtId="0" fontId="13" fillId="0" borderId="16" xfId="0" applyFont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16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wrapText="1"/>
    </xf>
    <xf numFmtId="0" fontId="5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4" fontId="3" fillId="0" borderId="32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wrapText="1"/>
    </xf>
    <xf numFmtId="1" fontId="3" fillId="0" borderId="32" xfId="0" applyNumberFormat="1" applyFont="1" applyFill="1" applyBorder="1" applyAlignment="1">
      <alignment horizontal="center" vertical="top" wrapText="1"/>
    </xf>
    <xf numFmtId="4" fontId="3" fillId="0" borderId="32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0" fontId="12" fillId="0" borderId="38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69" fillId="0" borderId="12" xfId="0" applyFont="1" applyFill="1" applyBorder="1" applyAlignment="1">
      <alignment horizontal="left" vertical="center" wrapText="1"/>
    </xf>
    <xf numFmtId="4" fontId="0" fillId="0" borderId="18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top" wrapText="1"/>
    </xf>
    <xf numFmtId="4" fontId="13" fillId="0" borderId="11" xfId="0" applyNumberFormat="1" applyFont="1" applyFill="1" applyBorder="1" applyAlignment="1">
      <alignment horizontal="right" vertical="top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25" fillId="13" borderId="11" xfId="0" applyNumberFormat="1" applyFont="1" applyFill="1" applyBorder="1" applyAlignment="1">
      <alignment horizontal="right" vertical="top" wrapText="1"/>
    </xf>
    <xf numFmtId="0" fontId="4" fillId="0" borderId="12" xfId="0" applyFont="1" applyFill="1" applyBorder="1" applyAlignment="1">
      <alignment vertical="center" wrapText="1"/>
    </xf>
    <xf numFmtId="4" fontId="13" fillId="0" borderId="18" xfId="0" applyNumberFormat="1" applyFont="1" applyFill="1" applyBorder="1" applyAlignment="1">
      <alignment horizontal="right" vertical="top" wrapText="1"/>
    </xf>
    <xf numFmtId="4" fontId="25" fillId="0" borderId="16" xfId="0" applyNumberFormat="1" applyFont="1" applyFill="1" applyBorder="1" applyAlignment="1">
      <alignment horizontal="right" vertical="top" wrapText="1"/>
    </xf>
    <xf numFmtId="18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38" xfId="0" applyFont="1" applyFill="1" applyBorder="1" applyAlignment="1">
      <alignment wrapText="1"/>
    </xf>
    <xf numFmtId="0" fontId="13" fillId="0" borderId="32" xfId="0" applyFont="1" applyFill="1" applyBorder="1" applyAlignment="1">
      <alignment horizontal="center" vertical="top" wrapText="1"/>
    </xf>
    <xf numFmtId="0" fontId="25" fillId="0" borderId="32" xfId="0" applyFont="1" applyFill="1" applyBorder="1" applyAlignment="1">
      <alignment horizontal="center" vertical="top" wrapText="1"/>
    </xf>
    <xf numFmtId="4" fontId="25" fillId="0" borderId="32" xfId="0" applyNumberFormat="1" applyFont="1" applyFill="1" applyBorder="1" applyAlignment="1">
      <alignment horizontal="right" vertical="top" wrapText="1"/>
    </xf>
    <xf numFmtId="4" fontId="25" fillId="0" borderId="39" xfId="0" applyNumberFormat="1" applyFont="1" applyFill="1" applyBorder="1" applyAlignment="1">
      <alignment horizontal="right" vertical="top" wrapText="1"/>
    </xf>
    <xf numFmtId="0" fontId="13" fillId="0" borderId="23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49" fontId="13" fillId="0" borderId="0" xfId="0" applyNumberFormat="1" applyFont="1" applyFill="1" applyBorder="1" applyAlignment="1">
      <alignment horizontal="center" vertical="top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>
      <alignment horizontal="right" vertical="center" wrapText="1"/>
    </xf>
    <xf numFmtId="0" fontId="11" fillId="0" borderId="37" xfId="0" applyFont="1" applyFill="1" applyBorder="1" applyAlignment="1">
      <alignment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4" fontId="3" fillId="0" borderId="40" xfId="0" applyNumberFormat="1" applyFont="1" applyFill="1" applyBorder="1" applyAlignment="1">
      <alignment horizontal="right" vertical="top" wrapText="1"/>
    </xf>
    <xf numFmtId="4" fontId="3" fillId="0" borderId="41" xfId="0" applyNumberFormat="1" applyFont="1" applyFill="1" applyBorder="1" applyAlignment="1">
      <alignment horizontal="right" vertical="top" wrapText="1"/>
    </xf>
    <xf numFmtId="0" fontId="10" fillId="0" borderId="37" xfId="0" applyFont="1" applyFill="1" applyBorder="1" applyAlignment="1">
      <alignment wrapText="1"/>
    </xf>
    <xf numFmtId="0" fontId="0" fillId="0" borderId="40" xfId="0" applyFont="1" applyFill="1" applyBorder="1" applyAlignment="1">
      <alignment horizontal="center" vertical="top" wrapText="1"/>
    </xf>
    <xf numFmtId="49" fontId="0" fillId="0" borderId="40" xfId="0" applyNumberFormat="1" applyFont="1" applyFill="1" applyBorder="1" applyAlignment="1">
      <alignment horizontal="center" vertical="top" wrapText="1"/>
    </xf>
    <xf numFmtId="4" fontId="0" fillId="0" borderId="40" xfId="0" applyNumberFormat="1" applyFont="1" applyFill="1" applyBorder="1" applyAlignment="1">
      <alignment horizontal="right" vertical="top" wrapText="1"/>
    </xf>
    <xf numFmtId="4" fontId="0" fillId="0" borderId="41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/>
    </xf>
    <xf numFmtId="0" fontId="16" fillId="0" borderId="40" xfId="0" applyFont="1" applyBorder="1" applyAlignment="1">
      <alignment horizontal="center" vertical="top" wrapText="1"/>
    </xf>
    <xf numFmtId="0" fontId="13" fillId="0" borderId="40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42" xfId="0" applyFont="1" applyFill="1" applyBorder="1" applyAlignment="1">
      <alignment horizontal="center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44" xfId="0" applyFont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13" fillId="0" borderId="40" xfId="0" applyNumberFormat="1" applyFont="1" applyFill="1" applyBorder="1" applyAlignment="1">
      <alignment horizontal="right" vertical="top" wrapText="1"/>
    </xf>
    <xf numFmtId="4" fontId="13" fillId="0" borderId="41" xfId="0" applyNumberFormat="1" applyFont="1" applyFill="1" applyBorder="1" applyAlignment="1">
      <alignment horizontal="right" vertical="top" wrapText="1"/>
    </xf>
    <xf numFmtId="0" fontId="4" fillId="0" borderId="33" xfId="0" applyFont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right" vertical="top" wrapText="1"/>
    </xf>
    <xf numFmtId="0" fontId="4" fillId="0" borderId="37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16" xfId="0" applyFont="1" applyBorder="1" applyAlignment="1">
      <alignment horizontal="center" vertical="top" wrapText="1"/>
    </xf>
    <xf numFmtId="0" fontId="16" fillId="0" borderId="4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40" xfId="0" applyFont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40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textRotation="90" wrapText="1"/>
    </xf>
    <xf numFmtId="0" fontId="13" fillId="0" borderId="40" xfId="0" applyFont="1" applyFill="1" applyBorder="1" applyAlignment="1">
      <alignment horizontal="center" vertical="center" textRotation="90" wrapText="1"/>
    </xf>
    <xf numFmtId="0" fontId="13" fillId="0" borderId="16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vertical="center" wrapText="1"/>
    </xf>
    <xf numFmtId="0" fontId="28" fillId="0" borderId="38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" fillId="0" borderId="0" xfId="55" applyFont="1" applyFill="1" applyAlignment="1">
      <alignment horizontal="right" vertical="top" wrapText="1"/>
      <protection/>
    </xf>
    <xf numFmtId="0" fontId="12" fillId="0" borderId="0" xfId="55" applyFont="1" applyFill="1" applyAlignment="1">
      <alignment horizontal="right" vertical="center" wrapText="1"/>
      <protection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9" fillId="0" borderId="0" xfId="55" applyFont="1" applyFill="1" applyAlignment="1">
      <alignment horizontal="right" wrapText="1"/>
      <protection/>
    </xf>
    <xf numFmtId="0" fontId="9" fillId="0" borderId="20" xfId="0" applyFont="1" applyBorder="1" applyAlignment="1">
      <alignment horizontal="right"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6" fillId="0" borderId="16" xfId="0" applyFont="1" applyFill="1" applyBorder="1" applyAlignment="1">
      <alignment horizontal="center" wrapText="1"/>
    </xf>
    <xf numFmtId="0" fontId="16" fillId="0" borderId="40" xfId="0" applyFont="1" applyFill="1" applyBorder="1" applyAlignment="1">
      <alignment horizontal="center" wrapText="1"/>
    </xf>
    <xf numFmtId="0" fontId="13" fillId="0" borderId="4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3" fillId="0" borderId="15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47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9" fillId="0" borderId="20" xfId="55" applyFont="1" applyFill="1" applyBorder="1" applyAlignment="1">
      <alignment horizontal="right" wrapText="1"/>
      <protection/>
    </xf>
    <xf numFmtId="0" fontId="0" fillId="0" borderId="20" xfId="0" applyFont="1" applyBorder="1" applyAlignment="1">
      <alignment horizontal="right"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 wrapText="1"/>
    </xf>
    <xf numFmtId="0" fontId="16" fillId="0" borderId="18" xfId="0" applyFont="1" applyBorder="1" applyAlignment="1">
      <alignment horizontal="center" vertical="top" wrapText="1"/>
    </xf>
    <xf numFmtId="0" fontId="20" fillId="0" borderId="45" xfId="55" applyFont="1" applyFill="1" applyBorder="1" applyAlignment="1">
      <alignment horizontal="right" wrapText="1"/>
      <protection/>
    </xf>
    <xf numFmtId="0" fontId="19" fillId="0" borderId="45" xfId="0" applyFont="1" applyBorder="1" applyAlignment="1">
      <alignment horizontal="right"/>
    </xf>
    <xf numFmtId="0" fontId="70" fillId="0" borderId="0" xfId="0" applyFont="1" applyAlignment="1">
      <alignment horizontal="center"/>
    </xf>
    <xf numFmtId="0" fontId="4" fillId="0" borderId="2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wrapText="1"/>
    </xf>
    <xf numFmtId="0" fontId="0" fillId="0" borderId="38" xfId="0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5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70192486.12000/" TargetMode="External" /><Relationship Id="rId2" Type="http://schemas.openxmlformats.org/officeDocument/2006/relationships/hyperlink" Target="garantf1://70192486.12000/" TargetMode="External" /><Relationship Id="rId3" Type="http://schemas.openxmlformats.org/officeDocument/2006/relationships/hyperlink" Target="garantf1://70192486.12000/" TargetMode="External" /><Relationship Id="rId4" Type="http://schemas.openxmlformats.org/officeDocument/2006/relationships/hyperlink" Target="garantf1://70192486.12000/" TargetMode="External" /><Relationship Id="rId5" Type="http://schemas.openxmlformats.org/officeDocument/2006/relationships/hyperlink" Target="garantf1://70192486.12000/" TargetMode="External" /><Relationship Id="rId6" Type="http://schemas.openxmlformats.org/officeDocument/2006/relationships/hyperlink" Target="garantf1://70192486.12000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garantf1://70192486.12000/" TargetMode="External" /><Relationship Id="rId2" Type="http://schemas.openxmlformats.org/officeDocument/2006/relationships/hyperlink" Target="garantf1://70192486.12000/" TargetMode="External" /><Relationship Id="rId3" Type="http://schemas.openxmlformats.org/officeDocument/2006/relationships/hyperlink" Target="garantf1://70192486.12000/" TargetMode="External" /><Relationship Id="rId4" Type="http://schemas.openxmlformats.org/officeDocument/2006/relationships/hyperlink" Target="garantf1://70192486.12000/" TargetMode="External" /><Relationship Id="rId5" Type="http://schemas.openxmlformats.org/officeDocument/2006/relationships/hyperlink" Target="garantf1://70192486.12000/" TargetMode="External" /><Relationship Id="rId6" Type="http://schemas.openxmlformats.org/officeDocument/2006/relationships/hyperlink" Target="garantf1://70192486.12000/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garantf1://70192486.12000/" TargetMode="External" /><Relationship Id="rId2" Type="http://schemas.openxmlformats.org/officeDocument/2006/relationships/hyperlink" Target="garantf1://70192486.12000/" TargetMode="External" /><Relationship Id="rId3" Type="http://schemas.openxmlformats.org/officeDocument/2006/relationships/hyperlink" Target="garantf1://70192486.12000/" TargetMode="External" /><Relationship Id="rId4" Type="http://schemas.openxmlformats.org/officeDocument/2006/relationships/hyperlink" Target="garantf1://70192486.12000/" TargetMode="External" /><Relationship Id="rId5" Type="http://schemas.openxmlformats.org/officeDocument/2006/relationships/hyperlink" Target="garantf1://70192486.12000/" TargetMode="External" /><Relationship Id="rId6" Type="http://schemas.openxmlformats.org/officeDocument/2006/relationships/hyperlink" Target="garantf1://70192486.12000/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4"/>
  <sheetViews>
    <sheetView tabSelected="1" view="pageBreakPreview" zoomScaleSheetLayoutView="100" workbookViewId="0" topLeftCell="A52">
      <selection activeCell="H73" sqref="H73"/>
    </sheetView>
  </sheetViews>
  <sheetFormatPr defaultColWidth="9.140625" defaultRowHeight="12.75"/>
  <cols>
    <col min="1" max="1" width="50.140625" style="0" customWidth="1"/>
    <col min="2" max="2" width="3.7109375" style="0" customWidth="1"/>
    <col min="3" max="3" width="10.8515625" style="0" customWidth="1"/>
    <col min="4" max="4" width="10.57421875" style="0" customWidth="1"/>
    <col min="5" max="5" width="14.8515625" style="0" customWidth="1"/>
    <col min="6" max="6" width="9.8515625" style="0" customWidth="1"/>
    <col min="7" max="7" width="12.00390625" style="0" customWidth="1"/>
    <col min="8" max="8" width="15.7109375" style="0" customWidth="1"/>
    <col min="9" max="9" width="15.28125" style="0" customWidth="1"/>
    <col min="10" max="10" width="16.140625" style="0" customWidth="1"/>
    <col min="11" max="11" width="18.421875" style="0" customWidth="1"/>
    <col min="12" max="12" width="15.00390625" style="0" customWidth="1"/>
    <col min="13" max="13" width="18.140625" style="0" customWidth="1"/>
    <col min="14" max="14" width="10.140625" style="0" bestFit="1" customWidth="1"/>
  </cols>
  <sheetData>
    <row r="1" spans="5:10" ht="43.5" customHeight="1">
      <c r="E1" s="199"/>
      <c r="F1" s="200"/>
      <c r="G1" s="329" t="s">
        <v>76</v>
      </c>
      <c r="H1" s="315"/>
      <c r="I1" s="315"/>
      <c r="J1" s="315"/>
    </row>
    <row r="2" spans="1:10" ht="16.5" customHeight="1">
      <c r="A2" s="40" t="s">
        <v>77</v>
      </c>
      <c r="B2" s="40"/>
      <c r="C2" s="40"/>
      <c r="E2" s="330" t="s">
        <v>78</v>
      </c>
      <c r="F2" s="331"/>
      <c r="G2" s="331"/>
      <c r="H2" s="331"/>
      <c r="I2" s="332"/>
      <c r="J2" s="332"/>
    </row>
    <row r="3" spans="1:10" ht="32.25" customHeight="1">
      <c r="A3" s="325" t="s">
        <v>252</v>
      </c>
      <c r="B3" s="325"/>
      <c r="C3" s="325"/>
      <c r="E3" s="201"/>
      <c r="F3" s="202"/>
      <c r="G3" s="333" t="s">
        <v>195</v>
      </c>
      <c r="H3" s="315"/>
      <c r="I3" s="315"/>
      <c r="J3" s="315"/>
    </row>
    <row r="4" spans="1:10" ht="21" customHeight="1">
      <c r="A4" s="334" t="s">
        <v>221</v>
      </c>
      <c r="B4" s="334"/>
      <c r="C4" s="334"/>
      <c r="E4" s="206"/>
      <c r="F4" s="207"/>
      <c r="G4" s="334" t="s">
        <v>194</v>
      </c>
      <c r="H4" s="335"/>
      <c r="I4" s="335"/>
      <c r="J4" s="335"/>
    </row>
    <row r="5" spans="1:10" ht="12.75">
      <c r="A5" s="339" t="s">
        <v>261</v>
      </c>
      <c r="B5" s="339"/>
      <c r="C5" s="339"/>
      <c r="E5" s="204"/>
      <c r="F5" s="205"/>
      <c r="G5" s="205"/>
      <c r="H5" s="342" t="s">
        <v>261</v>
      </c>
      <c r="I5" s="342"/>
      <c r="J5" s="342"/>
    </row>
    <row r="6" spans="1:8" ht="14.25">
      <c r="A6" s="343" t="s">
        <v>262</v>
      </c>
      <c r="B6" s="343"/>
      <c r="C6" s="302"/>
      <c r="D6" s="302"/>
      <c r="E6" s="302"/>
      <c r="F6" s="302"/>
      <c r="G6" s="302"/>
      <c r="H6" s="302"/>
    </row>
    <row r="7" spans="1:8" ht="15.75" customHeight="1">
      <c r="A7" s="321" t="s">
        <v>253</v>
      </c>
      <c r="B7" s="321"/>
      <c r="C7" s="302"/>
      <c r="D7" s="302"/>
      <c r="E7" s="302"/>
      <c r="F7" s="302"/>
      <c r="G7" s="302"/>
      <c r="H7" s="302"/>
    </row>
    <row r="8" spans="1:10" ht="14.25" customHeight="1">
      <c r="A8" s="41"/>
      <c r="B8" s="41"/>
      <c r="C8" s="41"/>
      <c r="D8" s="41"/>
      <c r="E8" s="41"/>
      <c r="F8" s="41"/>
      <c r="G8" s="42"/>
      <c r="H8" s="208"/>
      <c r="I8" s="42"/>
      <c r="J8" s="43" t="s">
        <v>0</v>
      </c>
    </row>
    <row r="9" spans="1:10" ht="15.75" customHeight="1">
      <c r="A9" s="301" t="s">
        <v>254</v>
      </c>
      <c r="B9" s="301"/>
      <c r="C9" s="302"/>
      <c r="D9" s="302"/>
      <c r="E9" s="302"/>
      <c r="F9" s="302"/>
      <c r="G9" s="44"/>
      <c r="H9" s="208"/>
      <c r="I9" s="44" t="s">
        <v>79</v>
      </c>
      <c r="J9" s="43">
        <v>501012</v>
      </c>
    </row>
    <row r="10" spans="1:10" ht="12.75">
      <c r="A10" s="41"/>
      <c r="B10" s="41"/>
      <c r="C10" s="41"/>
      <c r="D10" s="41"/>
      <c r="E10" s="41"/>
      <c r="F10" s="41"/>
      <c r="G10" s="45"/>
      <c r="H10" s="209"/>
      <c r="I10" s="45" t="s">
        <v>1</v>
      </c>
      <c r="J10" s="46"/>
    </row>
    <row r="11" spans="1:10" ht="14.25">
      <c r="A11" s="47" t="s">
        <v>108</v>
      </c>
      <c r="B11" s="47"/>
      <c r="C11" s="47"/>
      <c r="D11" s="47"/>
      <c r="E11" s="47"/>
      <c r="F11" s="47"/>
      <c r="G11" s="45"/>
      <c r="H11" s="209"/>
      <c r="I11" s="45" t="s">
        <v>2</v>
      </c>
      <c r="J11" s="46"/>
    </row>
    <row r="12" spans="1:10" ht="15.75" customHeight="1">
      <c r="A12" s="48" t="s">
        <v>80</v>
      </c>
      <c r="B12" s="48"/>
      <c r="C12" s="48"/>
      <c r="D12" s="48"/>
      <c r="E12" s="48"/>
      <c r="F12" s="48"/>
      <c r="G12" s="45"/>
      <c r="H12" s="209"/>
      <c r="I12" s="45" t="s">
        <v>3</v>
      </c>
      <c r="J12" s="46"/>
    </row>
    <row r="13" spans="1:10" ht="12.75">
      <c r="A13" s="48" t="s">
        <v>81</v>
      </c>
      <c r="B13" s="48"/>
      <c r="C13" s="48"/>
      <c r="D13" s="48"/>
      <c r="E13" s="48"/>
      <c r="F13" s="48"/>
      <c r="G13" s="45"/>
      <c r="H13" s="209"/>
      <c r="I13" s="45" t="s">
        <v>4</v>
      </c>
      <c r="J13" s="46"/>
    </row>
    <row r="14" spans="1:10" ht="12.75">
      <c r="A14" s="48" t="s">
        <v>82</v>
      </c>
      <c r="B14" s="48"/>
      <c r="C14" s="48"/>
      <c r="D14" s="48"/>
      <c r="E14" s="48"/>
      <c r="F14" s="48"/>
      <c r="G14" s="45"/>
      <c r="H14" s="208"/>
      <c r="I14" s="45" t="s">
        <v>6</v>
      </c>
      <c r="J14" s="43">
        <v>383</v>
      </c>
    </row>
    <row r="15" spans="1:8" ht="12.75">
      <c r="A15" s="48" t="s">
        <v>5</v>
      </c>
      <c r="B15" s="48"/>
      <c r="C15" s="48"/>
      <c r="D15" s="48"/>
      <c r="E15" s="48"/>
      <c r="F15" s="48"/>
      <c r="G15" s="49"/>
      <c r="H15" s="42"/>
    </row>
    <row r="16" spans="1:8" ht="12.75">
      <c r="A16" s="79"/>
      <c r="B16" s="79"/>
      <c r="C16" s="79"/>
      <c r="D16" s="79"/>
      <c r="E16" s="79"/>
      <c r="F16" s="79"/>
      <c r="G16" s="49"/>
      <c r="H16" s="42"/>
    </row>
    <row r="17" spans="1:10" ht="26.25" customHeight="1">
      <c r="A17" s="336" t="s">
        <v>255</v>
      </c>
      <c r="B17" s="336"/>
      <c r="C17" s="337"/>
      <c r="D17" s="337"/>
      <c r="E17" s="337"/>
      <c r="F17" s="337"/>
      <c r="G17" s="336"/>
      <c r="H17" s="338"/>
      <c r="I17" s="315"/>
      <c r="J17" s="315"/>
    </row>
    <row r="18" spans="1:8" ht="13.5" thickBot="1">
      <c r="A18" s="41"/>
      <c r="B18" s="41"/>
      <c r="C18" s="41"/>
      <c r="D18" s="41"/>
      <c r="E18" s="41"/>
      <c r="F18" s="41"/>
      <c r="G18" s="50"/>
      <c r="H18" s="51"/>
    </row>
    <row r="19" spans="1:10" ht="25.5" customHeight="1">
      <c r="A19" s="310" t="s">
        <v>7</v>
      </c>
      <c r="B19" s="306" t="s">
        <v>83</v>
      </c>
      <c r="C19" s="305" t="s">
        <v>8</v>
      </c>
      <c r="D19" s="305"/>
      <c r="E19" s="305"/>
      <c r="F19" s="305"/>
      <c r="G19" s="303" t="s">
        <v>84</v>
      </c>
      <c r="H19" s="214" t="s">
        <v>198</v>
      </c>
      <c r="I19" s="214" t="s">
        <v>230</v>
      </c>
      <c r="J19" s="52" t="s">
        <v>256</v>
      </c>
    </row>
    <row r="20" spans="1:10" ht="24.75" customHeight="1" thickBot="1">
      <c r="A20" s="311"/>
      <c r="B20" s="307"/>
      <c r="C20" s="216" t="s">
        <v>9</v>
      </c>
      <c r="D20" s="217" t="s">
        <v>10</v>
      </c>
      <c r="E20" s="217" t="s">
        <v>11</v>
      </c>
      <c r="F20" s="217" t="s">
        <v>12</v>
      </c>
      <c r="G20" s="304"/>
      <c r="H20" s="218" t="s">
        <v>85</v>
      </c>
      <c r="I20" s="218" t="s">
        <v>85</v>
      </c>
      <c r="J20" s="219" t="s">
        <v>85</v>
      </c>
    </row>
    <row r="21" spans="1:10" ht="10.5" customHeight="1" thickBot="1">
      <c r="A21" s="71">
        <v>1</v>
      </c>
      <c r="B21" s="225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3">
        <v>8</v>
      </c>
      <c r="I21" s="73">
        <v>9</v>
      </c>
      <c r="J21" s="74">
        <v>10</v>
      </c>
    </row>
    <row r="22" spans="1:10" ht="15" customHeight="1">
      <c r="A22" s="220" t="s">
        <v>13</v>
      </c>
      <c r="B22" s="221">
        <v>1</v>
      </c>
      <c r="C22" s="222">
        <v>904</v>
      </c>
      <c r="D22" s="222" t="s">
        <v>38</v>
      </c>
      <c r="E22" s="223" t="s">
        <v>148</v>
      </c>
      <c r="F22" s="222"/>
      <c r="G22" s="222">
        <v>21000</v>
      </c>
      <c r="H22" s="224">
        <f>H23+H26+H46+H43+H42+H45</f>
        <v>16663872.7</v>
      </c>
      <c r="I22" s="224">
        <f>I23+I26+I46+I43+I42+I45</f>
        <v>13864126.4</v>
      </c>
      <c r="J22" s="224">
        <f>J23+J26+J46+J43+J42+J45</f>
        <v>2697507.4</v>
      </c>
    </row>
    <row r="23" spans="1:10" ht="15" customHeight="1">
      <c r="A23" s="5" t="s">
        <v>15</v>
      </c>
      <c r="B23" s="56">
        <v>2</v>
      </c>
      <c r="C23" s="6">
        <v>904</v>
      </c>
      <c r="D23" s="3" t="s">
        <v>38</v>
      </c>
      <c r="E23" s="6" t="s">
        <v>148</v>
      </c>
      <c r="F23" s="6">
        <v>112</v>
      </c>
      <c r="G23" s="6">
        <v>21212</v>
      </c>
      <c r="H23" s="211">
        <f>H24+H25</f>
        <v>2099400</v>
      </c>
      <c r="I23" s="211">
        <f>I24+I25</f>
        <v>349400</v>
      </c>
      <c r="J23" s="211">
        <f>J24+J25</f>
        <v>249400</v>
      </c>
    </row>
    <row r="24" spans="1:10" ht="21.75" customHeight="1">
      <c r="A24" s="4" t="s">
        <v>16</v>
      </c>
      <c r="B24" s="57">
        <v>3</v>
      </c>
      <c r="C24" s="3">
        <v>904</v>
      </c>
      <c r="D24" s="3" t="s">
        <v>38</v>
      </c>
      <c r="E24" s="3" t="s">
        <v>148</v>
      </c>
      <c r="F24" s="3">
        <v>112</v>
      </c>
      <c r="G24" s="3">
        <v>21212</v>
      </c>
      <c r="H24" s="212">
        <f>84000+15400</f>
        <v>99400</v>
      </c>
      <c r="I24" s="212">
        <f>H24</f>
        <v>99400</v>
      </c>
      <c r="J24" s="212">
        <f>I24</f>
        <v>99400</v>
      </c>
    </row>
    <row r="25" spans="1:10" ht="15" customHeight="1">
      <c r="A25" s="4" t="s">
        <v>45</v>
      </c>
      <c r="B25" s="57">
        <v>4</v>
      </c>
      <c r="C25" s="3">
        <v>904</v>
      </c>
      <c r="D25" s="3" t="s">
        <v>38</v>
      </c>
      <c r="E25" s="3" t="s">
        <v>148</v>
      </c>
      <c r="F25" s="3">
        <v>112</v>
      </c>
      <c r="G25" s="3">
        <v>21214</v>
      </c>
      <c r="H25" s="212">
        <v>2000000</v>
      </c>
      <c r="I25" s="212">
        <v>250000</v>
      </c>
      <c r="J25" s="212">
        <v>150000</v>
      </c>
    </row>
    <row r="26" spans="1:10" ht="15" customHeight="1">
      <c r="A26" s="5" t="s">
        <v>17</v>
      </c>
      <c r="B26" s="56">
        <v>5</v>
      </c>
      <c r="C26" s="6">
        <v>904</v>
      </c>
      <c r="D26" s="3" t="s">
        <v>38</v>
      </c>
      <c r="E26" s="18" t="s">
        <v>156</v>
      </c>
      <c r="F26" s="6" t="s">
        <v>27</v>
      </c>
      <c r="G26" s="6">
        <v>21220</v>
      </c>
      <c r="H26" s="211">
        <f>H27+H28+H29+H32+H36</f>
        <v>1668640.7</v>
      </c>
      <c r="I26" s="211">
        <f>I27+I28+I29+I32+I36</f>
        <v>717144.4</v>
      </c>
      <c r="J26" s="211">
        <f>J27+J28+J29+J32+J36</f>
        <v>597144.4</v>
      </c>
    </row>
    <row r="27" spans="1:10" ht="15" customHeight="1">
      <c r="A27" s="4" t="s">
        <v>29</v>
      </c>
      <c r="B27" s="57">
        <v>6</v>
      </c>
      <c r="C27" s="3">
        <v>904</v>
      </c>
      <c r="D27" s="3" t="s">
        <v>38</v>
      </c>
      <c r="E27" s="18" t="s">
        <v>148</v>
      </c>
      <c r="F27" s="3">
        <v>244</v>
      </c>
      <c r="G27" s="3">
        <v>21221</v>
      </c>
      <c r="H27" s="212">
        <f>70300</f>
        <v>70300</v>
      </c>
      <c r="I27" s="212">
        <v>70300</v>
      </c>
      <c r="J27" s="212">
        <v>70300</v>
      </c>
    </row>
    <row r="28" spans="1:10" ht="15" customHeight="1">
      <c r="A28" s="4" t="s">
        <v>30</v>
      </c>
      <c r="B28" s="57">
        <v>7</v>
      </c>
      <c r="C28" s="3">
        <v>904</v>
      </c>
      <c r="D28" s="3" t="s">
        <v>38</v>
      </c>
      <c r="E28" s="18" t="s">
        <v>148</v>
      </c>
      <c r="F28" s="3">
        <v>244</v>
      </c>
      <c r="G28" s="3">
        <v>21221</v>
      </c>
      <c r="H28" s="212">
        <v>0</v>
      </c>
      <c r="I28" s="212">
        <v>0</v>
      </c>
      <c r="J28" s="212">
        <v>0</v>
      </c>
    </row>
    <row r="29" spans="1:10" ht="15" customHeight="1">
      <c r="A29" s="5" t="s">
        <v>18</v>
      </c>
      <c r="B29" s="56">
        <v>8</v>
      </c>
      <c r="C29" s="6">
        <v>904</v>
      </c>
      <c r="D29" s="6" t="s">
        <v>38</v>
      </c>
      <c r="E29" s="18" t="s">
        <v>148</v>
      </c>
      <c r="F29" s="6"/>
      <c r="G29" s="6">
        <v>21222</v>
      </c>
      <c r="H29" s="211">
        <f>H30+H31</f>
        <v>0</v>
      </c>
      <c r="I29" s="211">
        <f>I30+I31</f>
        <v>0</v>
      </c>
      <c r="J29" s="211">
        <f>J30+J31</f>
        <v>0</v>
      </c>
    </row>
    <row r="30" spans="1:10" ht="23.25" customHeight="1">
      <c r="A30" s="4" t="s">
        <v>19</v>
      </c>
      <c r="B30" s="57">
        <v>9</v>
      </c>
      <c r="C30" s="3">
        <v>904</v>
      </c>
      <c r="D30" s="3" t="s">
        <v>38</v>
      </c>
      <c r="E30" s="3" t="s">
        <v>148</v>
      </c>
      <c r="F30" s="3">
        <v>244</v>
      </c>
      <c r="G30" s="3">
        <v>21222</v>
      </c>
      <c r="H30" s="212">
        <v>0</v>
      </c>
      <c r="I30" s="212">
        <v>0</v>
      </c>
      <c r="J30" s="212">
        <v>0</v>
      </c>
    </row>
    <row r="31" spans="1:10" ht="16.5" customHeight="1">
      <c r="A31" s="4" t="s">
        <v>31</v>
      </c>
      <c r="B31" s="57">
        <v>10</v>
      </c>
      <c r="C31" s="3">
        <v>904</v>
      </c>
      <c r="D31" s="3" t="s">
        <v>38</v>
      </c>
      <c r="E31" s="22" t="s">
        <v>148</v>
      </c>
      <c r="F31" s="3">
        <v>244</v>
      </c>
      <c r="G31" s="3">
        <v>21222</v>
      </c>
      <c r="H31" s="212">
        <v>0</v>
      </c>
      <c r="I31" s="212">
        <v>0</v>
      </c>
      <c r="J31" s="212">
        <v>0</v>
      </c>
    </row>
    <row r="32" spans="1:10" ht="15" customHeight="1">
      <c r="A32" s="5" t="s">
        <v>34</v>
      </c>
      <c r="B32" s="56">
        <v>11</v>
      </c>
      <c r="C32" s="6">
        <v>904</v>
      </c>
      <c r="D32" s="6" t="s">
        <v>38</v>
      </c>
      <c r="E32" s="6" t="s">
        <v>156</v>
      </c>
      <c r="F32" s="6">
        <v>244</v>
      </c>
      <c r="G32" s="6">
        <v>21225</v>
      </c>
      <c r="H32" s="211">
        <f>H33+H35+H34</f>
        <v>450696.3</v>
      </c>
      <c r="I32" s="211">
        <f>I33+I35+I34</f>
        <v>120000</v>
      </c>
      <c r="J32" s="211">
        <f>J33+J35+J34</f>
        <v>0</v>
      </c>
    </row>
    <row r="33" spans="1:10" ht="15" customHeight="1">
      <c r="A33" s="4" t="s">
        <v>33</v>
      </c>
      <c r="B33" s="57">
        <v>12</v>
      </c>
      <c r="C33" s="3">
        <v>904</v>
      </c>
      <c r="D33" s="3" t="s">
        <v>38</v>
      </c>
      <c r="E33" s="22" t="s">
        <v>157</v>
      </c>
      <c r="F33" s="3">
        <v>244</v>
      </c>
      <c r="G33" s="3">
        <v>21225</v>
      </c>
      <c r="H33" s="212">
        <v>0</v>
      </c>
      <c r="I33" s="212">
        <v>0</v>
      </c>
      <c r="J33" s="212">
        <v>0</v>
      </c>
    </row>
    <row r="34" spans="1:10" ht="15" customHeight="1">
      <c r="A34" s="4" t="s">
        <v>57</v>
      </c>
      <c r="B34" s="57">
        <v>13</v>
      </c>
      <c r="C34" s="3">
        <v>904</v>
      </c>
      <c r="D34" s="3" t="s">
        <v>38</v>
      </c>
      <c r="E34" s="22" t="s">
        <v>148</v>
      </c>
      <c r="F34" s="3">
        <v>244</v>
      </c>
      <c r="G34" s="3">
        <v>21225</v>
      </c>
      <c r="H34" s="212">
        <v>0</v>
      </c>
      <c r="I34" s="212">
        <v>0</v>
      </c>
      <c r="J34" s="212">
        <v>0</v>
      </c>
    </row>
    <row r="35" spans="1:12" ht="15" customHeight="1">
      <c r="A35" s="4" t="s">
        <v>133</v>
      </c>
      <c r="B35" s="57">
        <v>14</v>
      </c>
      <c r="C35" s="3">
        <v>904</v>
      </c>
      <c r="D35" s="3" t="s">
        <v>38</v>
      </c>
      <c r="E35" s="22" t="s">
        <v>148</v>
      </c>
      <c r="F35" s="3">
        <v>244</v>
      </c>
      <c r="G35" s="3">
        <v>21225</v>
      </c>
      <c r="H35" s="212">
        <v>450696.3</v>
      </c>
      <c r="I35" s="212">
        <v>120000</v>
      </c>
      <c r="J35" s="212">
        <v>0</v>
      </c>
      <c r="L35" s="254"/>
    </row>
    <row r="36" spans="1:10" ht="15" customHeight="1">
      <c r="A36" s="5" t="s">
        <v>21</v>
      </c>
      <c r="B36" s="56">
        <v>15</v>
      </c>
      <c r="C36" s="6">
        <v>904</v>
      </c>
      <c r="D36" s="6" t="s">
        <v>38</v>
      </c>
      <c r="E36" s="18" t="s">
        <v>148</v>
      </c>
      <c r="F36" s="6"/>
      <c r="G36" s="6">
        <v>21226</v>
      </c>
      <c r="H36" s="211">
        <f>SUM(H37:H40)</f>
        <v>1147644.4</v>
      </c>
      <c r="I36" s="211">
        <f>SUM(I37:I40)</f>
        <v>526844.4</v>
      </c>
      <c r="J36" s="211">
        <f>SUM(J37:J40)</f>
        <v>526844.4</v>
      </c>
    </row>
    <row r="37" spans="1:14" ht="21.75" customHeight="1">
      <c r="A37" s="4" t="s">
        <v>134</v>
      </c>
      <c r="B37" s="57">
        <v>16</v>
      </c>
      <c r="C37" s="3">
        <v>904</v>
      </c>
      <c r="D37" s="3" t="s">
        <v>38</v>
      </c>
      <c r="E37" s="3" t="s">
        <v>148</v>
      </c>
      <c r="F37" s="3">
        <v>112</v>
      </c>
      <c r="G37" s="3">
        <v>21226</v>
      </c>
      <c r="H37" s="212">
        <f>422000+198800</f>
        <v>620800</v>
      </c>
      <c r="I37" s="212">
        <v>0</v>
      </c>
      <c r="J37" s="212">
        <f>I37</f>
        <v>0</v>
      </c>
      <c r="K37" s="254"/>
      <c r="M37" s="254"/>
      <c r="N37" s="254"/>
    </row>
    <row r="38" spans="1:10" ht="15" customHeight="1">
      <c r="A38" s="4" t="s">
        <v>22</v>
      </c>
      <c r="B38" s="57">
        <v>17</v>
      </c>
      <c r="C38" s="3">
        <v>904</v>
      </c>
      <c r="D38" s="3" t="s">
        <v>38</v>
      </c>
      <c r="E38" s="22" t="s">
        <v>148</v>
      </c>
      <c r="F38" s="3">
        <v>244</v>
      </c>
      <c r="G38" s="3">
        <v>21226</v>
      </c>
      <c r="H38" s="212">
        <v>454344.4</v>
      </c>
      <c r="I38" s="212">
        <f>H38</f>
        <v>454344.4</v>
      </c>
      <c r="J38" s="212">
        <f>I38</f>
        <v>454344.4</v>
      </c>
    </row>
    <row r="39" spans="1:10" ht="15" customHeight="1">
      <c r="A39" s="4" t="s">
        <v>58</v>
      </c>
      <c r="B39" s="57">
        <v>18</v>
      </c>
      <c r="C39" s="3">
        <v>904</v>
      </c>
      <c r="D39" s="3" t="s">
        <v>38</v>
      </c>
      <c r="E39" s="22" t="s">
        <v>148</v>
      </c>
      <c r="F39" s="3">
        <v>244</v>
      </c>
      <c r="G39" s="3">
        <v>21226</v>
      </c>
      <c r="H39" s="212">
        <f>96000-96000</f>
        <v>0</v>
      </c>
      <c r="I39" s="212">
        <f>96000-96000</f>
        <v>0</v>
      </c>
      <c r="J39" s="212">
        <f>96000-96000</f>
        <v>0</v>
      </c>
    </row>
    <row r="40" spans="1:10" ht="15" customHeight="1">
      <c r="A40" s="4" t="s">
        <v>35</v>
      </c>
      <c r="B40" s="57">
        <v>19</v>
      </c>
      <c r="C40" s="3">
        <v>904</v>
      </c>
      <c r="D40" s="3" t="s">
        <v>38</v>
      </c>
      <c r="E40" s="22" t="s">
        <v>148</v>
      </c>
      <c r="F40" s="3">
        <v>244</v>
      </c>
      <c r="G40" s="3">
        <v>21228</v>
      </c>
      <c r="H40" s="212">
        <v>72500</v>
      </c>
      <c r="I40" s="212">
        <f>H40</f>
        <v>72500</v>
      </c>
      <c r="J40" s="212">
        <f>I40</f>
        <v>72500</v>
      </c>
    </row>
    <row r="41" spans="1:10" ht="15" customHeight="1">
      <c r="A41" s="5" t="s">
        <v>23</v>
      </c>
      <c r="B41" s="56">
        <v>20</v>
      </c>
      <c r="C41" s="6">
        <v>904</v>
      </c>
      <c r="D41" s="6" t="s">
        <v>38</v>
      </c>
      <c r="E41" s="18" t="s">
        <v>148</v>
      </c>
      <c r="F41" s="6">
        <v>244</v>
      </c>
      <c r="G41" s="6">
        <v>21262</v>
      </c>
      <c r="H41" s="211">
        <v>0</v>
      </c>
      <c r="I41" s="211">
        <v>0</v>
      </c>
      <c r="J41" s="211">
        <v>0</v>
      </c>
    </row>
    <row r="42" spans="1:11" ht="15" customHeight="1">
      <c r="A42" s="25" t="s">
        <v>109</v>
      </c>
      <c r="B42" s="61">
        <v>21</v>
      </c>
      <c r="C42" s="26">
        <v>904</v>
      </c>
      <c r="D42" s="26" t="s">
        <v>38</v>
      </c>
      <c r="E42" s="27" t="s">
        <v>148</v>
      </c>
      <c r="F42" s="26">
        <v>851</v>
      </c>
      <c r="G42" s="26">
        <v>21291</v>
      </c>
      <c r="H42" s="213">
        <v>10996619</v>
      </c>
      <c r="I42" s="213">
        <f>H42</f>
        <v>10996619</v>
      </c>
      <c r="J42" s="213">
        <v>50000</v>
      </c>
      <c r="K42" s="254"/>
    </row>
    <row r="43" spans="1:10" ht="15" customHeight="1">
      <c r="A43" s="25" t="s">
        <v>260</v>
      </c>
      <c r="B43" s="61">
        <v>22</v>
      </c>
      <c r="C43" s="26">
        <v>904</v>
      </c>
      <c r="D43" s="26" t="s">
        <v>38</v>
      </c>
      <c r="E43" s="27" t="s">
        <v>148</v>
      </c>
      <c r="F43" s="26">
        <v>852</v>
      </c>
      <c r="G43" s="26">
        <v>21291</v>
      </c>
      <c r="H43" s="213">
        <v>20963</v>
      </c>
      <c r="I43" s="213">
        <f>H43</f>
        <v>20963</v>
      </c>
      <c r="J43" s="213">
        <f>I43</f>
        <v>20963</v>
      </c>
    </row>
    <row r="44" spans="1:10" ht="15" customHeight="1">
      <c r="A44" s="25" t="s">
        <v>111</v>
      </c>
      <c r="B44" s="61">
        <v>23</v>
      </c>
      <c r="C44" s="26">
        <v>904</v>
      </c>
      <c r="D44" s="26" t="s">
        <v>38</v>
      </c>
      <c r="E44" s="27" t="s">
        <v>148</v>
      </c>
      <c r="F44" s="26">
        <v>853</v>
      </c>
      <c r="G44" s="26">
        <v>21292</v>
      </c>
      <c r="H44" s="213">
        <v>0</v>
      </c>
      <c r="I44" s="213">
        <v>0</v>
      </c>
      <c r="J44" s="213">
        <v>0</v>
      </c>
    </row>
    <row r="45" spans="1:10" ht="15" customHeight="1">
      <c r="A45" s="25" t="s">
        <v>111</v>
      </c>
      <c r="B45" s="61">
        <v>23</v>
      </c>
      <c r="C45" s="26">
        <v>904</v>
      </c>
      <c r="D45" s="26" t="s">
        <v>38</v>
      </c>
      <c r="E45" s="27" t="s">
        <v>148</v>
      </c>
      <c r="F45" s="26">
        <v>853</v>
      </c>
      <c r="G45" s="26">
        <v>21295</v>
      </c>
      <c r="H45" s="213">
        <v>0</v>
      </c>
      <c r="I45" s="213">
        <v>0</v>
      </c>
      <c r="J45" s="213">
        <v>0</v>
      </c>
    </row>
    <row r="46" spans="1:10" ht="15" customHeight="1">
      <c r="A46" s="65" t="s">
        <v>24</v>
      </c>
      <c r="B46" s="58">
        <v>24</v>
      </c>
      <c r="C46" s="28">
        <v>904</v>
      </c>
      <c r="D46" s="28" t="s">
        <v>38</v>
      </c>
      <c r="E46" s="29" t="s">
        <v>148</v>
      </c>
      <c r="F46" s="28">
        <v>244</v>
      </c>
      <c r="G46" s="28">
        <v>21300</v>
      </c>
      <c r="H46" s="211">
        <f>H47+H49</f>
        <v>1878250</v>
      </c>
      <c r="I46" s="211">
        <f>I47+I49</f>
        <v>1780000</v>
      </c>
      <c r="J46" s="211">
        <f>J47+J49</f>
        <v>1780000</v>
      </c>
    </row>
    <row r="47" spans="1:10" ht="15" customHeight="1">
      <c r="A47" s="65" t="s">
        <v>25</v>
      </c>
      <c r="B47" s="58">
        <v>25</v>
      </c>
      <c r="C47" s="28">
        <v>904</v>
      </c>
      <c r="D47" s="28" t="s">
        <v>38</v>
      </c>
      <c r="E47" s="29" t="s">
        <v>148</v>
      </c>
      <c r="F47" s="28">
        <v>244</v>
      </c>
      <c r="G47" s="28">
        <v>21310</v>
      </c>
      <c r="H47" s="211">
        <f>H48</f>
        <v>0</v>
      </c>
      <c r="I47" s="211">
        <f>I48</f>
        <v>0</v>
      </c>
      <c r="J47" s="211">
        <f>J48</f>
        <v>0</v>
      </c>
    </row>
    <row r="48" spans="1:11" ht="21.75" customHeight="1">
      <c r="A48" s="4" t="s">
        <v>36</v>
      </c>
      <c r="B48" s="57">
        <v>26</v>
      </c>
      <c r="C48" s="3">
        <v>904</v>
      </c>
      <c r="D48" s="3" t="s">
        <v>38</v>
      </c>
      <c r="E48" s="18" t="s">
        <v>148</v>
      </c>
      <c r="F48" s="3">
        <v>244</v>
      </c>
      <c r="G48" s="3">
        <v>21310</v>
      </c>
      <c r="H48" s="212">
        <v>0</v>
      </c>
      <c r="I48" s="212">
        <v>0</v>
      </c>
      <c r="J48" s="212">
        <v>0</v>
      </c>
      <c r="K48" s="254"/>
    </row>
    <row r="49" spans="1:10" ht="15" customHeight="1">
      <c r="A49" s="5" t="s">
        <v>26</v>
      </c>
      <c r="B49" s="56">
        <v>27</v>
      </c>
      <c r="C49" s="6">
        <v>904</v>
      </c>
      <c r="D49" s="6" t="s">
        <v>38</v>
      </c>
      <c r="E49" s="18" t="s">
        <v>148</v>
      </c>
      <c r="F49" s="6">
        <v>244</v>
      </c>
      <c r="G49" s="6">
        <v>21340</v>
      </c>
      <c r="H49" s="211">
        <f>SUM(H50:H56)</f>
        <v>1878250</v>
      </c>
      <c r="I49" s="211">
        <f>SUM(I50:I56)</f>
        <v>1780000</v>
      </c>
      <c r="J49" s="211">
        <f>SUM(J50:J56)</f>
        <v>1780000</v>
      </c>
    </row>
    <row r="50" spans="1:10" ht="15" customHeight="1">
      <c r="A50" s="4" t="s">
        <v>56</v>
      </c>
      <c r="B50" s="57">
        <v>28</v>
      </c>
      <c r="C50" s="3">
        <v>904</v>
      </c>
      <c r="D50" s="3" t="s">
        <v>38</v>
      </c>
      <c r="E50" s="22" t="s">
        <v>157</v>
      </c>
      <c r="F50" s="3">
        <v>244</v>
      </c>
      <c r="G50" s="3">
        <v>21344</v>
      </c>
      <c r="H50" s="212">
        <v>0</v>
      </c>
      <c r="I50" s="212">
        <v>0</v>
      </c>
      <c r="J50" s="212">
        <v>0</v>
      </c>
    </row>
    <row r="51" spans="1:10" ht="15" customHeight="1">
      <c r="A51" s="4" t="s">
        <v>142</v>
      </c>
      <c r="B51" s="57">
        <v>29</v>
      </c>
      <c r="C51" s="3">
        <v>904</v>
      </c>
      <c r="D51" s="3" t="s">
        <v>38</v>
      </c>
      <c r="E51" s="22" t="s">
        <v>148</v>
      </c>
      <c r="F51" s="3">
        <v>244</v>
      </c>
      <c r="G51" s="3">
        <v>21346</v>
      </c>
      <c r="H51" s="212">
        <v>0</v>
      </c>
      <c r="I51" s="212">
        <v>0</v>
      </c>
      <c r="J51" s="212">
        <v>0</v>
      </c>
    </row>
    <row r="52" spans="1:10" ht="15" customHeight="1">
      <c r="A52" s="33" t="s">
        <v>124</v>
      </c>
      <c r="B52" s="57">
        <v>30</v>
      </c>
      <c r="C52" s="3">
        <v>904</v>
      </c>
      <c r="D52" s="3" t="s">
        <v>38</v>
      </c>
      <c r="E52" s="22" t="s">
        <v>148</v>
      </c>
      <c r="F52" s="3">
        <v>244</v>
      </c>
      <c r="G52" s="3">
        <v>21342</v>
      </c>
      <c r="H52" s="212">
        <v>980000</v>
      </c>
      <c r="I52" s="212">
        <f>H52</f>
        <v>980000</v>
      </c>
      <c r="J52" s="212">
        <f>I52</f>
        <v>980000</v>
      </c>
    </row>
    <row r="53" spans="1:10" ht="15" customHeight="1">
      <c r="A53" s="4" t="s">
        <v>61</v>
      </c>
      <c r="B53" s="57">
        <v>31</v>
      </c>
      <c r="C53" s="3">
        <v>904</v>
      </c>
      <c r="D53" s="3" t="s">
        <v>38</v>
      </c>
      <c r="E53" s="22" t="s">
        <v>148</v>
      </c>
      <c r="F53" s="3">
        <v>244</v>
      </c>
      <c r="G53" s="3">
        <v>21343</v>
      </c>
      <c r="H53" s="212">
        <v>800000</v>
      </c>
      <c r="I53" s="212">
        <f>H53</f>
        <v>800000</v>
      </c>
      <c r="J53" s="212">
        <f>I53</f>
        <v>800000</v>
      </c>
    </row>
    <row r="54" spans="1:10" ht="15" customHeight="1">
      <c r="A54" s="4" t="s">
        <v>49</v>
      </c>
      <c r="B54" s="57">
        <v>32</v>
      </c>
      <c r="C54" s="3">
        <v>904</v>
      </c>
      <c r="D54" s="3" t="s">
        <v>38</v>
      </c>
      <c r="E54" s="22" t="s">
        <v>148</v>
      </c>
      <c r="F54" s="3">
        <v>244</v>
      </c>
      <c r="G54" s="3">
        <v>21341</v>
      </c>
      <c r="H54" s="212">
        <v>0</v>
      </c>
      <c r="I54" s="212">
        <v>0</v>
      </c>
      <c r="J54" s="212">
        <v>0</v>
      </c>
    </row>
    <row r="55" spans="1:10" ht="15" customHeight="1">
      <c r="A55" s="4" t="s">
        <v>50</v>
      </c>
      <c r="B55" s="57">
        <v>33</v>
      </c>
      <c r="C55" s="3">
        <v>904</v>
      </c>
      <c r="D55" s="3" t="s">
        <v>38</v>
      </c>
      <c r="E55" s="22" t="s">
        <v>148</v>
      </c>
      <c r="F55" s="3">
        <v>244</v>
      </c>
      <c r="G55" s="3">
        <v>21345</v>
      </c>
      <c r="H55" s="212">
        <v>98250</v>
      </c>
      <c r="I55" s="212">
        <v>0</v>
      </c>
      <c r="J55" s="212">
        <v>0</v>
      </c>
    </row>
    <row r="56" spans="1:10" ht="15" customHeight="1" thickBot="1">
      <c r="A56" s="66" t="s">
        <v>143</v>
      </c>
      <c r="B56" s="67">
        <v>34</v>
      </c>
      <c r="C56" s="68">
        <v>904</v>
      </c>
      <c r="D56" s="68" t="s">
        <v>38</v>
      </c>
      <c r="E56" s="69" t="s">
        <v>148</v>
      </c>
      <c r="F56" s="68">
        <v>244</v>
      </c>
      <c r="G56" s="68">
        <v>21349</v>
      </c>
      <c r="H56" s="215">
        <v>0</v>
      </c>
      <c r="I56" s="215">
        <f>H56</f>
        <v>0</v>
      </c>
      <c r="J56" s="215">
        <f>I56</f>
        <v>0</v>
      </c>
    </row>
    <row r="57" spans="1:8" ht="12.75">
      <c r="A57" s="11"/>
      <c r="B57" s="11"/>
      <c r="C57" s="12"/>
      <c r="D57" s="12"/>
      <c r="E57" s="30"/>
      <c r="F57" s="12"/>
      <c r="G57" s="12"/>
      <c r="H57" s="31"/>
    </row>
    <row r="58" spans="1:8" ht="12.75">
      <c r="A58" s="11"/>
      <c r="B58" s="11"/>
      <c r="C58" s="12"/>
      <c r="D58" s="12"/>
      <c r="E58" s="19"/>
      <c r="F58" s="12"/>
      <c r="G58" s="12"/>
      <c r="H58" s="13"/>
    </row>
    <row r="59" spans="1:6" ht="15.75">
      <c r="A59" s="8"/>
      <c r="B59" s="8"/>
      <c r="C59" s="7"/>
      <c r="D59" s="20"/>
      <c r="E59" s="19"/>
      <c r="F59" s="21"/>
    </row>
    <row r="60" spans="1:6" ht="9" customHeight="1">
      <c r="A60" s="8"/>
      <c r="B60" s="8"/>
      <c r="C60" s="7"/>
      <c r="D60" s="20"/>
      <c r="E60" s="19"/>
      <c r="F60" s="21"/>
    </row>
    <row r="61" spans="1:10" ht="15.75">
      <c r="A61" s="8"/>
      <c r="B61" s="8"/>
      <c r="C61" s="7"/>
      <c r="D61" s="20"/>
      <c r="E61" s="20"/>
      <c r="F61" s="21"/>
      <c r="G61" s="59"/>
      <c r="H61" s="109"/>
      <c r="I61" s="59" t="s">
        <v>86</v>
      </c>
      <c r="J61" s="60" t="s">
        <v>87</v>
      </c>
    </row>
    <row r="62" spans="1:6" ht="15.75">
      <c r="A62" s="8"/>
      <c r="B62" s="8"/>
      <c r="C62" s="7"/>
      <c r="D62" s="20"/>
      <c r="E62" s="20"/>
      <c r="F62" s="21"/>
    </row>
    <row r="63" spans="1:2" ht="15">
      <c r="A63" s="1"/>
      <c r="B63" s="1"/>
    </row>
    <row r="64" spans="1:10" ht="30.75" customHeight="1">
      <c r="A64" s="312" t="s">
        <v>231</v>
      </c>
      <c r="B64" s="312"/>
      <c r="C64" s="313"/>
      <c r="D64" s="313"/>
      <c r="E64" s="313"/>
      <c r="F64" s="313"/>
      <c r="G64" s="312"/>
      <c r="H64" s="314"/>
      <c r="I64" s="315"/>
      <c r="J64" s="315"/>
    </row>
    <row r="65" spans="1:8" ht="13.5" thickBot="1">
      <c r="A65" s="41"/>
      <c r="B65" s="41"/>
      <c r="C65" s="41"/>
      <c r="D65" s="41"/>
      <c r="E65" s="41"/>
      <c r="F65" s="41"/>
      <c r="G65" s="50"/>
      <c r="H65" s="51"/>
    </row>
    <row r="66" spans="1:10" ht="24" customHeight="1">
      <c r="A66" s="310" t="s">
        <v>7</v>
      </c>
      <c r="B66" s="306" t="s">
        <v>83</v>
      </c>
      <c r="C66" s="305" t="s">
        <v>8</v>
      </c>
      <c r="D66" s="305"/>
      <c r="E66" s="305"/>
      <c r="F66" s="305"/>
      <c r="G66" s="303" t="s">
        <v>84</v>
      </c>
      <c r="H66" s="214" t="s">
        <v>198</v>
      </c>
      <c r="I66" s="214" t="s">
        <v>230</v>
      </c>
      <c r="J66" s="52" t="s">
        <v>256</v>
      </c>
    </row>
    <row r="67" spans="1:10" ht="25.5" customHeight="1" thickBot="1">
      <c r="A67" s="311"/>
      <c r="B67" s="307"/>
      <c r="C67" s="216" t="s">
        <v>9</v>
      </c>
      <c r="D67" s="217" t="s">
        <v>10</v>
      </c>
      <c r="E67" s="217" t="s">
        <v>11</v>
      </c>
      <c r="F67" s="217" t="s">
        <v>12</v>
      </c>
      <c r="G67" s="304"/>
      <c r="H67" s="218" t="s">
        <v>85</v>
      </c>
      <c r="I67" s="218" t="s">
        <v>85</v>
      </c>
      <c r="J67" s="219" t="s">
        <v>85</v>
      </c>
    </row>
    <row r="68" spans="1:10" ht="13.5" thickBot="1">
      <c r="A68" s="71">
        <v>1</v>
      </c>
      <c r="B68" s="73">
        <v>2</v>
      </c>
      <c r="C68" s="73">
        <v>3</v>
      </c>
      <c r="D68" s="73">
        <v>4</v>
      </c>
      <c r="E68" s="73">
        <v>5</v>
      </c>
      <c r="F68" s="73">
        <v>6</v>
      </c>
      <c r="G68" s="73">
        <v>7</v>
      </c>
      <c r="H68" s="73">
        <v>8</v>
      </c>
      <c r="I68" s="73">
        <v>9</v>
      </c>
      <c r="J68" s="74">
        <v>10</v>
      </c>
    </row>
    <row r="69" spans="1:10" ht="15" customHeight="1">
      <c r="A69" s="70" t="s">
        <v>13</v>
      </c>
      <c r="B69" s="63">
        <v>1</v>
      </c>
      <c r="C69" s="15">
        <v>904</v>
      </c>
      <c r="D69" s="15" t="s">
        <v>38</v>
      </c>
      <c r="E69" s="81" t="s">
        <v>146</v>
      </c>
      <c r="F69" s="15">
        <v>244</v>
      </c>
      <c r="G69" s="15">
        <v>21223</v>
      </c>
      <c r="H69" s="231">
        <f>H70</f>
        <v>11255832</v>
      </c>
      <c r="I69" s="231">
        <f>I70</f>
        <v>31759260</v>
      </c>
      <c r="J69" s="231">
        <f>J70</f>
        <v>35202348</v>
      </c>
    </row>
    <row r="70" spans="1:10" ht="15" customHeight="1">
      <c r="A70" s="17" t="s">
        <v>20</v>
      </c>
      <c r="B70" s="56">
        <v>2</v>
      </c>
      <c r="C70" s="6">
        <v>904</v>
      </c>
      <c r="D70" s="6" t="s">
        <v>38</v>
      </c>
      <c r="E70" s="18" t="s">
        <v>146</v>
      </c>
      <c r="F70" s="6">
        <v>244</v>
      </c>
      <c r="G70" s="6">
        <v>21223</v>
      </c>
      <c r="H70" s="210">
        <f>H71+H72+H73</f>
        <v>11255832</v>
      </c>
      <c r="I70" s="210">
        <f>I71+I72+I73</f>
        <v>31759260</v>
      </c>
      <c r="J70" s="210">
        <f>J71+J72+J73</f>
        <v>35202348</v>
      </c>
    </row>
    <row r="71" spans="1:10" ht="15" customHeight="1">
      <c r="A71" s="123" t="s">
        <v>112</v>
      </c>
      <c r="B71" s="106">
        <v>3</v>
      </c>
      <c r="C71" s="34">
        <v>904</v>
      </c>
      <c r="D71" s="34" t="s">
        <v>38</v>
      </c>
      <c r="E71" s="120" t="s">
        <v>148</v>
      </c>
      <c r="F71" s="34">
        <v>244</v>
      </c>
      <c r="G71" s="34">
        <v>21223</v>
      </c>
      <c r="H71" s="212">
        <v>0</v>
      </c>
      <c r="I71" s="212">
        <v>0</v>
      </c>
      <c r="J71" s="212">
        <v>0</v>
      </c>
    </row>
    <row r="72" spans="1:12" ht="15" customHeight="1">
      <c r="A72" s="123" t="s">
        <v>32</v>
      </c>
      <c r="B72" s="106">
        <v>4</v>
      </c>
      <c r="C72" s="34">
        <v>904</v>
      </c>
      <c r="D72" s="34" t="s">
        <v>38</v>
      </c>
      <c r="E72" s="120" t="s">
        <v>148</v>
      </c>
      <c r="F72" s="34">
        <v>244</v>
      </c>
      <c r="G72" s="34">
        <v>21223</v>
      </c>
      <c r="H72" s="212">
        <f>1190582+432185.23</f>
        <v>1622767.23</v>
      </c>
      <c r="I72" s="212">
        <v>0</v>
      </c>
      <c r="J72" s="212">
        <v>0</v>
      </c>
      <c r="L72" s="254"/>
    </row>
    <row r="73" spans="1:11" ht="15" customHeight="1" thickBot="1">
      <c r="A73" s="126" t="s">
        <v>32</v>
      </c>
      <c r="B73" s="108">
        <v>5</v>
      </c>
      <c r="C73" s="36">
        <v>904</v>
      </c>
      <c r="D73" s="36" t="s">
        <v>38</v>
      </c>
      <c r="E73" s="127" t="s">
        <v>148</v>
      </c>
      <c r="F73" s="36">
        <v>247</v>
      </c>
      <c r="G73" s="36">
        <v>21223</v>
      </c>
      <c r="H73" s="215">
        <f>10065250-432185.23</f>
        <v>9633064.77</v>
      </c>
      <c r="I73" s="215">
        <v>31759260</v>
      </c>
      <c r="J73" s="215">
        <v>35202348</v>
      </c>
      <c r="K73" s="254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10" ht="32.25" customHeight="1">
      <c r="A75" s="312" t="s">
        <v>232</v>
      </c>
      <c r="B75" s="312"/>
      <c r="C75" s="313"/>
      <c r="D75" s="313"/>
      <c r="E75" s="313"/>
      <c r="F75" s="313"/>
      <c r="G75" s="312"/>
      <c r="H75" s="314"/>
      <c r="I75" s="315"/>
      <c r="J75" s="315"/>
    </row>
    <row r="76" spans="1:8" ht="13.5" thickBot="1">
      <c r="A76" s="132"/>
      <c r="B76" s="132"/>
      <c r="C76" s="132"/>
      <c r="D76" s="132"/>
      <c r="E76" s="132"/>
      <c r="F76" s="132"/>
      <c r="G76" s="133"/>
      <c r="H76" s="134"/>
    </row>
    <row r="77" spans="1:10" ht="26.25" customHeight="1">
      <c r="A77" s="316" t="s">
        <v>7</v>
      </c>
      <c r="B77" s="318" t="s">
        <v>83</v>
      </c>
      <c r="C77" s="320" t="s">
        <v>8</v>
      </c>
      <c r="D77" s="320"/>
      <c r="E77" s="320"/>
      <c r="F77" s="320"/>
      <c r="G77" s="308" t="s">
        <v>84</v>
      </c>
      <c r="H77" s="214" t="s">
        <v>198</v>
      </c>
      <c r="I77" s="214" t="s">
        <v>230</v>
      </c>
      <c r="J77" s="52" t="s">
        <v>256</v>
      </c>
    </row>
    <row r="78" spans="1:10" ht="24" customHeight="1" thickBot="1">
      <c r="A78" s="317"/>
      <c r="B78" s="319"/>
      <c r="C78" s="226" t="s">
        <v>9</v>
      </c>
      <c r="D78" s="227" t="s">
        <v>10</v>
      </c>
      <c r="E78" s="227" t="s">
        <v>11</v>
      </c>
      <c r="F78" s="227" t="s">
        <v>12</v>
      </c>
      <c r="G78" s="309"/>
      <c r="H78" s="218" t="s">
        <v>85</v>
      </c>
      <c r="I78" s="218" t="s">
        <v>85</v>
      </c>
      <c r="J78" s="219" t="s">
        <v>85</v>
      </c>
    </row>
    <row r="79" spans="1:10" ht="13.5" thickBot="1">
      <c r="A79" s="140">
        <v>1</v>
      </c>
      <c r="B79" s="142">
        <v>2</v>
      </c>
      <c r="C79" s="142">
        <v>3</v>
      </c>
      <c r="D79" s="142">
        <v>4</v>
      </c>
      <c r="E79" s="142">
        <v>5</v>
      </c>
      <c r="F79" s="142">
        <v>6</v>
      </c>
      <c r="G79" s="142">
        <v>7</v>
      </c>
      <c r="H79" s="73">
        <v>8</v>
      </c>
      <c r="I79" s="73">
        <v>9</v>
      </c>
      <c r="J79" s="74">
        <v>10</v>
      </c>
    </row>
    <row r="80" spans="1:10" ht="15" customHeight="1">
      <c r="A80" s="228" t="s">
        <v>13</v>
      </c>
      <c r="B80" s="190">
        <v>1</v>
      </c>
      <c r="C80" s="191">
        <v>904</v>
      </c>
      <c r="D80" s="191" t="s">
        <v>38</v>
      </c>
      <c r="E80" s="229" t="s">
        <v>149</v>
      </c>
      <c r="F80" s="191"/>
      <c r="G80" s="191">
        <v>21000</v>
      </c>
      <c r="H80" s="230">
        <f>H81+H85+H90+H89</f>
        <v>85068000</v>
      </c>
      <c r="I80" s="230">
        <f aca="true" t="shared" si="0" ref="I80:J94">H80</f>
        <v>85068000</v>
      </c>
      <c r="J80" s="193">
        <f t="shared" si="0"/>
        <v>85068000</v>
      </c>
    </row>
    <row r="81" spans="1:10" ht="15" customHeight="1">
      <c r="A81" s="149" t="s">
        <v>14</v>
      </c>
      <c r="B81" s="58">
        <v>2</v>
      </c>
      <c r="C81" s="28">
        <v>904</v>
      </c>
      <c r="D81" s="28" t="s">
        <v>38</v>
      </c>
      <c r="E81" s="28" t="s">
        <v>149</v>
      </c>
      <c r="F81" s="28">
        <v>111</v>
      </c>
      <c r="G81" s="28">
        <v>21210</v>
      </c>
      <c r="H81" s="211">
        <f>H82+H84+H83</f>
        <v>82068000</v>
      </c>
      <c r="I81" s="211">
        <f t="shared" si="0"/>
        <v>82068000</v>
      </c>
      <c r="J81" s="24">
        <f t="shared" si="0"/>
        <v>82068000</v>
      </c>
    </row>
    <row r="82" spans="1:10" ht="15" customHeight="1">
      <c r="A82" s="149" t="s">
        <v>39</v>
      </c>
      <c r="B82" s="106">
        <v>3</v>
      </c>
      <c r="C82" s="34">
        <v>904</v>
      </c>
      <c r="D82" s="34" t="s">
        <v>38</v>
      </c>
      <c r="E82" s="34" t="s">
        <v>149</v>
      </c>
      <c r="F82" s="34">
        <v>111</v>
      </c>
      <c r="G82" s="34">
        <v>21211</v>
      </c>
      <c r="H82" s="212">
        <f>63618605-H83</f>
        <v>63458605</v>
      </c>
      <c r="I82" s="212">
        <f t="shared" si="0"/>
        <v>63458605</v>
      </c>
      <c r="J82" s="23">
        <f t="shared" si="0"/>
        <v>63458605</v>
      </c>
    </row>
    <row r="83" spans="1:10" ht="15" customHeight="1">
      <c r="A83" s="149" t="s">
        <v>162</v>
      </c>
      <c r="B83" s="106">
        <v>4</v>
      </c>
      <c r="C83" s="34">
        <v>904</v>
      </c>
      <c r="D83" s="34" t="s">
        <v>38</v>
      </c>
      <c r="E83" s="34" t="s">
        <v>149</v>
      </c>
      <c r="F83" s="34">
        <v>111</v>
      </c>
      <c r="G83" s="34">
        <v>21266</v>
      </c>
      <c r="H83" s="212">
        <v>160000</v>
      </c>
      <c r="I83" s="212">
        <f t="shared" si="0"/>
        <v>160000</v>
      </c>
      <c r="J83" s="23">
        <f t="shared" si="0"/>
        <v>160000</v>
      </c>
    </row>
    <row r="84" spans="1:10" ht="15" customHeight="1">
      <c r="A84" s="149" t="s">
        <v>40</v>
      </c>
      <c r="B84" s="106">
        <v>5</v>
      </c>
      <c r="C84" s="34">
        <v>904</v>
      </c>
      <c r="D84" s="34" t="s">
        <v>38</v>
      </c>
      <c r="E84" s="34" t="s">
        <v>149</v>
      </c>
      <c r="F84" s="34">
        <v>119</v>
      </c>
      <c r="G84" s="34">
        <v>21213</v>
      </c>
      <c r="H84" s="212">
        <v>18449395</v>
      </c>
      <c r="I84" s="212">
        <f t="shared" si="0"/>
        <v>18449395</v>
      </c>
      <c r="J84" s="23">
        <f t="shared" si="0"/>
        <v>18449395</v>
      </c>
    </row>
    <row r="85" spans="1:11" ht="15" customHeight="1">
      <c r="A85" s="150" t="s">
        <v>17</v>
      </c>
      <c r="B85" s="58">
        <v>6</v>
      </c>
      <c r="C85" s="28">
        <v>904</v>
      </c>
      <c r="D85" s="28" t="s">
        <v>38</v>
      </c>
      <c r="E85" s="28" t="s">
        <v>149</v>
      </c>
      <c r="F85" s="28" t="s">
        <v>27</v>
      </c>
      <c r="G85" s="28">
        <v>21220</v>
      </c>
      <c r="H85" s="211">
        <f>H86+H87</f>
        <v>570960</v>
      </c>
      <c r="I85" s="211">
        <f t="shared" si="0"/>
        <v>570960</v>
      </c>
      <c r="J85" s="24">
        <f t="shared" si="0"/>
        <v>570960</v>
      </c>
      <c r="K85" s="254"/>
    </row>
    <row r="86" spans="1:11" ht="15" customHeight="1">
      <c r="A86" s="149" t="s">
        <v>28</v>
      </c>
      <c r="B86" s="106">
        <v>7</v>
      </c>
      <c r="C86" s="34">
        <v>904</v>
      </c>
      <c r="D86" s="34" t="s">
        <v>38</v>
      </c>
      <c r="E86" s="34" t="s">
        <v>149</v>
      </c>
      <c r="F86" s="34">
        <v>244</v>
      </c>
      <c r="G86" s="34">
        <v>21221</v>
      </c>
      <c r="H86" s="212">
        <f>318000+72960</f>
        <v>390960</v>
      </c>
      <c r="I86" s="212">
        <f t="shared" si="0"/>
        <v>390960</v>
      </c>
      <c r="J86" s="23">
        <f t="shared" si="0"/>
        <v>390960</v>
      </c>
      <c r="K86" s="253">
        <f>3000000-H86-H88-H91-H93-H94</f>
        <v>0</v>
      </c>
    </row>
    <row r="87" spans="1:11" ht="15" customHeight="1">
      <c r="A87" s="151" t="s">
        <v>21</v>
      </c>
      <c r="B87" s="106">
        <v>8</v>
      </c>
      <c r="C87" s="28">
        <v>904</v>
      </c>
      <c r="D87" s="28" t="s">
        <v>38</v>
      </c>
      <c r="E87" s="28" t="s">
        <v>149</v>
      </c>
      <c r="F87" s="28"/>
      <c r="G87" s="28">
        <v>21226</v>
      </c>
      <c r="H87" s="211">
        <f>H88</f>
        <v>180000</v>
      </c>
      <c r="I87" s="211">
        <f t="shared" si="0"/>
        <v>180000</v>
      </c>
      <c r="J87" s="24">
        <f t="shared" si="0"/>
        <v>180000</v>
      </c>
      <c r="K87" s="253"/>
    </row>
    <row r="88" spans="1:10" ht="16.5" customHeight="1">
      <c r="A88" s="149" t="s">
        <v>188</v>
      </c>
      <c r="B88" s="106">
        <v>9</v>
      </c>
      <c r="C88" s="34">
        <v>904</v>
      </c>
      <c r="D88" s="34" t="s">
        <v>38</v>
      </c>
      <c r="E88" s="34" t="s">
        <v>149</v>
      </c>
      <c r="F88" s="34">
        <v>244</v>
      </c>
      <c r="G88" s="34">
        <v>21226</v>
      </c>
      <c r="H88" s="212">
        <v>180000</v>
      </c>
      <c r="I88" s="212">
        <f t="shared" si="0"/>
        <v>180000</v>
      </c>
      <c r="J88" s="23">
        <f t="shared" si="0"/>
        <v>180000</v>
      </c>
    </row>
    <row r="89" spans="1:10" ht="16.5" customHeight="1">
      <c r="A89" s="150" t="s">
        <v>43</v>
      </c>
      <c r="B89" s="106">
        <v>10</v>
      </c>
      <c r="C89" s="28">
        <v>904</v>
      </c>
      <c r="D89" s="28">
        <v>1003</v>
      </c>
      <c r="E89" s="29" t="s">
        <v>149</v>
      </c>
      <c r="F89" s="28">
        <v>321</v>
      </c>
      <c r="G89" s="28">
        <v>21263</v>
      </c>
      <c r="H89" s="211">
        <v>0</v>
      </c>
      <c r="I89" s="211">
        <v>0</v>
      </c>
      <c r="J89" s="24">
        <v>0</v>
      </c>
    </row>
    <row r="90" spans="1:10" ht="15" customHeight="1">
      <c r="A90" s="150" t="s">
        <v>24</v>
      </c>
      <c r="B90" s="58">
        <v>11</v>
      </c>
      <c r="C90" s="28">
        <v>904</v>
      </c>
      <c r="D90" s="28" t="s">
        <v>38</v>
      </c>
      <c r="E90" s="28" t="s">
        <v>149</v>
      </c>
      <c r="F90" s="28"/>
      <c r="G90" s="28">
        <v>21300</v>
      </c>
      <c r="H90" s="211">
        <f>H91+H92</f>
        <v>2429040</v>
      </c>
      <c r="I90" s="211">
        <f t="shared" si="0"/>
        <v>2429040</v>
      </c>
      <c r="J90" s="24">
        <f t="shared" si="0"/>
        <v>2429040</v>
      </c>
    </row>
    <row r="91" spans="1:10" ht="22.5" customHeight="1">
      <c r="A91" s="16" t="s">
        <v>163</v>
      </c>
      <c r="B91" s="58">
        <v>12</v>
      </c>
      <c r="C91" s="28">
        <v>904</v>
      </c>
      <c r="D91" s="28" t="s">
        <v>38</v>
      </c>
      <c r="E91" s="28" t="s">
        <v>149</v>
      </c>
      <c r="F91" s="28"/>
      <c r="G91" s="28">
        <v>21310</v>
      </c>
      <c r="H91" s="211">
        <f>950000+800000</f>
        <v>1750000</v>
      </c>
      <c r="I91" s="211">
        <f t="shared" si="0"/>
        <v>1750000</v>
      </c>
      <c r="J91" s="24">
        <f t="shared" si="0"/>
        <v>1750000</v>
      </c>
    </row>
    <row r="92" spans="1:10" ht="15" customHeight="1">
      <c r="A92" s="150" t="s">
        <v>26</v>
      </c>
      <c r="B92" s="58">
        <v>13</v>
      </c>
      <c r="C92" s="28">
        <v>904</v>
      </c>
      <c r="D92" s="28" t="s">
        <v>38</v>
      </c>
      <c r="E92" s="28" t="s">
        <v>149</v>
      </c>
      <c r="F92" s="28">
        <v>244</v>
      </c>
      <c r="G92" s="28">
        <v>21340</v>
      </c>
      <c r="H92" s="211">
        <f>H93+H94</f>
        <v>679040</v>
      </c>
      <c r="I92" s="211">
        <f t="shared" si="0"/>
        <v>679040</v>
      </c>
      <c r="J92" s="24">
        <f t="shared" si="0"/>
        <v>679040</v>
      </c>
    </row>
    <row r="93" spans="1:10" ht="24" customHeight="1">
      <c r="A93" s="149" t="s">
        <v>144</v>
      </c>
      <c r="B93" s="106">
        <v>14</v>
      </c>
      <c r="C93" s="34">
        <v>904</v>
      </c>
      <c r="D93" s="34" t="s">
        <v>38</v>
      </c>
      <c r="E93" s="34" t="s">
        <v>149</v>
      </c>
      <c r="F93" s="34">
        <v>244</v>
      </c>
      <c r="G93" s="34">
        <v>21346</v>
      </c>
      <c r="H93" s="212">
        <f>140000+524040</f>
        <v>664040</v>
      </c>
      <c r="I93" s="212">
        <f t="shared" si="0"/>
        <v>664040</v>
      </c>
      <c r="J93" s="23">
        <f t="shared" si="0"/>
        <v>664040</v>
      </c>
    </row>
    <row r="94" spans="1:10" ht="18.75" customHeight="1" thickBot="1">
      <c r="A94" s="80" t="s">
        <v>161</v>
      </c>
      <c r="B94" s="67">
        <v>15</v>
      </c>
      <c r="C94" s="68">
        <v>904</v>
      </c>
      <c r="D94" s="68" t="s">
        <v>38</v>
      </c>
      <c r="E94" s="68" t="s">
        <v>149</v>
      </c>
      <c r="F94" s="68">
        <v>244</v>
      </c>
      <c r="G94" s="68">
        <v>21349</v>
      </c>
      <c r="H94" s="215">
        <v>15000</v>
      </c>
      <c r="I94" s="215">
        <f t="shared" si="0"/>
        <v>15000</v>
      </c>
      <c r="J94" s="37">
        <f t="shared" si="0"/>
        <v>15000</v>
      </c>
    </row>
    <row r="95" spans="1:8" ht="12.75">
      <c r="A95" s="128"/>
      <c r="B95" s="128"/>
      <c r="C95" s="128"/>
      <c r="D95" s="128"/>
      <c r="E95" s="128"/>
      <c r="F95" s="128"/>
      <c r="G95" s="128"/>
      <c r="H95" s="128"/>
    </row>
    <row r="96" spans="1:10" ht="38.25" customHeight="1">
      <c r="A96" s="312" t="s">
        <v>233</v>
      </c>
      <c r="B96" s="312"/>
      <c r="C96" s="313"/>
      <c r="D96" s="313"/>
      <c r="E96" s="313"/>
      <c r="F96" s="313"/>
      <c r="G96" s="312"/>
      <c r="H96" s="314"/>
      <c r="I96" s="315"/>
      <c r="J96" s="315"/>
    </row>
    <row r="97" spans="1:8" ht="10.5" customHeight="1" thickBot="1">
      <c r="A97" s="129"/>
      <c r="B97" s="129"/>
      <c r="C97" s="130"/>
      <c r="D97" s="130"/>
      <c r="E97" s="130"/>
      <c r="F97" s="130"/>
      <c r="G97" s="129"/>
      <c r="H97" s="131"/>
    </row>
    <row r="98" spans="1:10" ht="22.5" customHeight="1">
      <c r="A98" s="316" t="s">
        <v>7</v>
      </c>
      <c r="B98" s="318" t="s">
        <v>83</v>
      </c>
      <c r="C98" s="320" t="s">
        <v>8</v>
      </c>
      <c r="D98" s="320"/>
      <c r="E98" s="320"/>
      <c r="F98" s="320"/>
      <c r="G98" s="308" t="s">
        <v>84</v>
      </c>
      <c r="H98" s="214" t="s">
        <v>198</v>
      </c>
      <c r="I98" s="214" t="s">
        <v>230</v>
      </c>
      <c r="J98" s="52" t="s">
        <v>256</v>
      </c>
    </row>
    <row r="99" spans="1:10" ht="27.75" customHeight="1" thickBot="1">
      <c r="A99" s="317"/>
      <c r="B99" s="319"/>
      <c r="C99" s="226" t="s">
        <v>9</v>
      </c>
      <c r="D99" s="227" t="s">
        <v>10</v>
      </c>
      <c r="E99" s="227" t="s">
        <v>11</v>
      </c>
      <c r="F99" s="227" t="s">
        <v>12</v>
      </c>
      <c r="G99" s="309"/>
      <c r="H99" s="218" t="s">
        <v>85</v>
      </c>
      <c r="I99" s="218" t="s">
        <v>85</v>
      </c>
      <c r="J99" s="219" t="s">
        <v>85</v>
      </c>
    </row>
    <row r="100" spans="1:13" ht="10.5" customHeight="1" thickBot="1">
      <c r="A100" s="140">
        <v>1</v>
      </c>
      <c r="B100" s="142">
        <v>2</v>
      </c>
      <c r="C100" s="142">
        <v>3</v>
      </c>
      <c r="D100" s="142">
        <v>4</v>
      </c>
      <c r="E100" s="142">
        <v>5</v>
      </c>
      <c r="F100" s="142">
        <v>6</v>
      </c>
      <c r="G100" s="142">
        <v>7</v>
      </c>
      <c r="H100" s="73">
        <v>8</v>
      </c>
      <c r="I100" s="73">
        <v>9</v>
      </c>
      <c r="J100" s="74">
        <v>10</v>
      </c>
      <c r="M100" s="2" t="s">
        <v>62</v>
      </c>
    </row>
    <row r="101" spans="1:10" ht="15" customHeight="1">
      <c r="A101" s="233" t="s">
        <v>13</v>
      </c>
      <c r="B101" s="190">
        <v>1</v>
      </c>
      <c r="C101" s="191">
        <v>904</v>
      </c>
      <c r="D101" s="191" t="s">
        <v>38</v>
      </c>
      <c r="E101" s="192" t="s">
        <v>151</v>
      </c>
      <c r="F101" s="191">
        <v>100</v>
      </c>
      <c r="G101" s="191">
        <v>21200</v>
      </c>
      <c r="H101" s="230">
        <f>H102</f>
        <v>526811</v>
      </c>
      <c r="I101" s="230">
        <f>I102</f>
        <v>526811</v>
      </c>
      <c r="J101" s="193">
        <f>J102</f>
        <v>526811</v>
      </c>
    </row>
    <row r="102" spans="1:10" ht="15" customHeight="1">
      <c r="A102" s="151" t="s">
        <v>14</v>
      </c>
      <c r="B102" s="58">
        <v>2</v>
      </c>
      <c r="C102" s="28">
        <v>904</v>
      </c>
      <c r="D102" s="28" t="s">
        <v>38</v>
      </c>
      <c r="E102" s="29" t="s">
        <v>151</v>
      </c>
      <c r="F102" s="28">
        <v>111</v>
      </c>
      <c r="G102" s="28">
        <v>21210</v>
      </c>
      <c r="H102" s="211">
        <f>SUM(H103:H106)</f>
        <v>526811</v>
      </c>
      <c r="I102" s="211">
        <f>SUM(I103:I106)</f>
        <v>526811</v>
      </c>
      <c r="J102" s="24">
        <f>SUM(J103:J106)</f>
        <v>526811</v>
      </c>
    </row>
    <row r="103" spans="1:12" ht="15" customHeight="1">
      <c r="A103" s="150" t="s">
        <v>39</v>
      </c>
      <c r="B103" s="106">
        <v>3</v>
      </c>
      <c r="C103" s="28">
        <v>904</v>
      </c>
      <c r="D103" s="28" t="s">
        <v>38</v>
      </c>
      <c r="E103" s="29" t="s">
        <v>151</v>
      </c>
      <c r="F103" s="28">
        <v>111</v>
      </c>
      <c r="G103" s="28">
        <v>21211</v>
      </c>
      <c r="H103" s="211">
        <v>435381</v>
      </c>
      <c r="I103" s="211">
        <f aca="true" t="shared" si="1" ref="I103:J106">H103</f>
        <v>435381</v>
      </c>
      <c r="J103" s="24">
        <f t="shared" si="1"/>
        <v>435381</v>
      </c>
      <c r="L103" s="254"/>
    </row>
    <row r="104" spans="1:10" ht="15" customHeight="1">
      <c r="A104" s="271" t="s">
        <v>39</v>
      </c>
      <c r="B104" s="272">
        <v>4</v>
      </c>
      <c r="C104" s="273">
        <v>904</v>
      </c>
      <c r="D104" s="273" t="s">
        <v>38</v>
      </c>
      <c r="E104" s="274" t="s">
        <v>226</v>
      </c>
      <c r="F104" s="273">
        <v>111</v>
      </c>
      <c r="G104" s="273">
        <v>21211</v>
      </c>
      <c r="H104" s="275">
        <v>0</v>
      </c>
      <c r="I104" s="275">
        <v>0</v>
      </c>
      <c r="J104" s="276">
        <v>0</v>
      </c>
    </row>
    <row r="105" spans="1:10" ht="15" customHeight="1">
      <c r="A105" s="271" t="s">
        <v>40</v>
      </c>
      <c r="B105" s="272">
        <v>5</v>
      </c>
      <c r="C105" s="273">
        <v>904</v>
      </c>
      <c r="D105" s="273" t="s">
        <v>38</v>
      </c>
      <c r="E105" s="274" t="s">
        <v>226</v>
      </c>
      <c r="F105" s="273">
        <v>119</v>
      </c>
      <c r="G105" s="273">
        <v>21213</v>
      </c>
      <c r="H105" s="275">
        <v>0</v>
      </c>
      <c r="I105" s="275">
        <v>0</v>
      </c>
      <c r="J105" s="276">
        <v>0</v>
      </c>
    </row>
    <row r="106" spans="1:12" ht="15" customHeight="1" thickBot="1">
      <c r="A106" s="155" t="s">
        <v>40</v>
      </c>
      <c r="B106" s="108">
        <v>6</v>
      </c>
      <c r="C106" s="156">
        <v>904</v>
      </c>
      <c r="D106" s="156" t="s">
        <v>38</v>
      </c>
      <c r="E106" s="157" t="s">
        <v>151</v>
      </c>
      <c r="F106" s="156">
        <v>119</v>
      </c>
      <c r="G106" s="156">
        <v>21213</v>
      </c>
      <c r="H106" s="232">
        <v>91430</v>
      </c>
      <c r="I106" s="232">
        <f t="shared" si="1"/>
        <v>91430</v>
      </c>
      <c r="J106" s="158">
        <f t="shared" si="1"/>
        <v>91430</v>
      </c>
      <c r="L106" s="254"/>
    </row>
    <row r="107" spans="1:8" ht="12.75">
      <c r="A107" s="128"/>
      <c r="B107" s="128"/>
      <c r="C107" s="128"/>
      <c r="D107" s="128"/>
      <c r="E107" s="128"/>
      <c r="F107" s="128"/>
      <c r="G107" s="128"/>
      <c r="H107" s="128"/>
    </row>
    <row r="108" spans="1:10" ht="27.75" customHeight="1">
      <c r="A108" s="312" t="s">
        <v>234</v>
      </c>
      <c r="B108" s="312"/>
      <c r="C108" s="313"/>
      <c r="D108" s="313"/>
      <c r="E108" s="313"/>
      <c r="F108" s="313"/>
      <c r="G108" s="312"/>
      <c r="H108" s="314"/>
      <c r="I108" s="315"/>
      <c r="J108" s="315"/>
    </row>
    <row r="109" spans="1:8" ht="12" customHeight="1" thickBot="1">
      <c r="A109" s="129"/>
      <c r="B109" s="129"/>
      <c r="C109" s="130"/>
      <c r="D109" s="130"/>
      <c r="E109" s="130"/>
      <c r="F109" s="130"/>
      <c r="G109" s="129"/>
      <c r="H109" s="131"/>
    </row>
    <row r="110" spans="1:10" ht="24.75" customHeight="1">
      <c r="A110" s="316" t="s">
        <v>7</v>
      </c>
      <c r="B110" s="318" t="s">
        <v>83</v>
      </c>
      <c r="C110" s="320" t="s">
        <v>8</v>
      </c>
      <c r="D110" s="320"/>
      <c r="E110" s="320"/>
      <c r="F110" s="320"/>
      <c r="G110" s="308" t="s">
        <v>84</v>
      </c>
      <c r="H110" s="214" t="s">
        <v>198</v>
      </c>
      <c r="I110" s="214" t="s">
        <v>230</v>
      </c>
      <c r="J110" s="52" t="s">
        <v>256</v>
      </c>
    </row>
    <row r="111" spans="1:10" ht="24.75" customHeight="1" thickBot="1">
      <c r="A111" s="317"/>
      <c r="B111" s="319"/>
      <c r="C111" s="226" t="s">
        <v>9</v>
      </c>
      <c r="D111" s="227" t="s">
        <v>10</v>
      </c>
      <c r="E111" s="227" t="s">
        <v>11</v>
      </c>
      <c r="F111" s="227" t="s">
        <v>12</v>
      </c>
      <c r="G111" s="309"/>
      <c r="H111" s="218" t="s">
        <v>85</v>
      </c>
      <c r="I111" s="218" t="s">
        <v>85</v>
      </c>
      <c r="J111" s="219" t="s">
        <v>85</v>
      </c>
    </row>
    <row r="112" spans="1:10" ht="13.5" thickBot="1">
      <c r="A112" s="290">
        <v>1</v>
      </c>
      <c r="B112" s="289">
        <v>2</v>
      </c>
      <c r="C112" s="289">
        <v>3</v>
      </c>
      <c r="D112" s="289">
        <v>4</v>
      </c>
      <c r="E112" s="289">
        <v>5</v>
      </c>
      <c r="F112" s="289">
        <v>6</v>
      </c>
      <c r="G112" s="289">
        <v>7</v>
      </c>
      <c r="H112" s="291">
        <v>8</v>
      </c>
      <c r="I112" s="291">
        <v>9</v>
      </c>
      <c r="J112" s="292">
        <v>10</v>
      </c>
    </row>
    <row r="113" spans="1:10" ht="17.25" customHeight="1">
      <c r="A113" s="153" t="s">
        <v>13</v>
      </c>
      <c r="B113" s="145">
        <v>1</v>
      </c>
      <c r="C113" s="113">
        <v>904</v>
      </c>
      <c r="D113" s="113" t="s">
        <v>91</v>
      </c>
      <c r="E113" s="147" t="s">
        <v>149</v>
      </c>
      <c r="F113" s="113">
        <v>100</v>
      </c>
      <c r="G113" s="113">
        <v>21200</v>
      </c>
      <c r="H113" s="293">
        <f>H114+H117</f>
        <v>1860000</v>
      </c>
      <c r="I113" s="293">
        <f aca="true" t="shared" si="2" ref="I113:J116">H113</f>
        <v>1860000</v>
      </c>
      <c r="J113" s="148">
        <f t="shared" si="2"/>
        <v>1860000</v>
      </c>
    </row>
    <row r="114" spans="1:10" ht="17.25" customHeight="1">
      <c r="A114" s="151" t="s">
        <v>14</v>
      </c>
      <c r="B114" s="58">
        <v>2</v>
      </c>
      <c r="C114" s="28">
        <v>904</v>
      </c>
      <c r="D114" s="28" t="s">
        <v>91</v>
      </c>
      <c r="E114" s="28" t="s">
        <v>149</v>
      </c>
      <c r="F114" s="28">
        <v>111</v>
      </c>
      <c r="G114" s="28">
        <v>21210</v>
      </c>
      <c r="H114" s="211">
        <f>H115+H116</f>
        <v>1860000</v>
      </c>
      <c r="I114" s="211">
        <f t="shared" si="2"/>
        <v>1860000</v>
      </c>
      <c r="J114" s="24">
        <f t="shared" si="2"/>
        <v>1860000</v>
      </c>
    </row>
    <row r="115" spans="1:11" ht="15" customHeight="1">
      <c r="A115" s="149" t="s">
        <v>39</v>
      </c>
      <c r="B115" s="106">
        <v>3</v>
      </c>
      <c r="C115" s="34">
        <v>904</v>
      </c>
      <c r="D115" s="34" t="s">
        <v>91</v>
      </c>
      <c r="E115" s="34" t="s">
        <v>149</v>
      </c>
      <c r="F115" s="34">
        <v>111</v>
      </c>
      <c r="G115" s="34">
        <v>21211</v>
      </c>
      <c r="H115" s="212">
        <f>1860000/1.29-0.47</f>
        <v>1441859.995116279</v>
      </c>
      <c r="I115" s="212">
        <f t="shared" si="2"/>
        <v>1441859.995116279</v>
      </c>
      <c r="J115" s="23">
        <f t="shared" si="2"/>
        <v>1441859.995116279</v>
      </c>
      <c r="K115" s="282"/>
    </row>
    <row r="116" spans="1:11" ht="15" customHeight="1">
      <c r="A116" s="149" t="s">
        <v>40</v>
      </c>
      <c r="B116" s="106">
        <v>4</v>
      </c>
      <c r="C116" s="34">
        <v>904</v>
      </c>
      <c r="D116" s="34" t="s">
        <v>91</v>
      </c>
      <c r="E116" s="34" t="s">
        <v>149</v>
      </c>
      <c r="F116" s="34">
        <v>119</v>
      </c>
      <c r="G116" s="34">
        <v>21213</v>
      </c>
      <c r="H116" s="212">
        <f>1860000-H115</f>
        <v>418140.004883721</v>
      </c>
      <c r="I116" s="212">
        <f t="shared" si="2"/>
        <v>418140.004883721</v>
      </c>
      <c r="J116" s="23">
        <f t="shared" si="2"/>
        <v>418140.004883721</v>
      </c>
      <c r="K116" s="282"/>
    </row>
    <row r="117" spans="1:11" ht="15" customHeight="1">
      <c r="A117" s="65" t="s">
        <v>25</v>
      </c>
      <c r="B117" s="58">
        <v>5</v>
      </c>
      <c r="C117" s="28">
        <v>904</v>
      </c>
      <c r="D117" s="28" t="s">
        <v>91</v>
      </c>
      <c r="E117" s="28" t="s">
        <v>149</v>
      </c>
      <c r="F117" s="28">
        <v>244</v>
      </c>
      <c r="G117" s="28">
        <v>21310</v>
      </c>
      <c r="H117" s="211">
        <f>H118</f>
        <v>0</v>
      </c>
      <c r="I117" s="211">
        <f>I118</f>
        <v>0</v>
      </c>
      <c r="J117" s="211">
        <f>J118</f>
        <v>0</v>
      </c>
      <c r="K117" s="282"/>
    </row>
    <row r="118" spans="1:11" ht="22.5" customHeight="1" thickBot="1">
      <c r="A118" s="4" t="s">
        <v>249</v>
      </c>
      <c r="B118" s="108">
        <v>6</v>
      </c>
      <c r="C118" s="36">
        <v>904</v>
      </c>
      <c r="D118" s="36" t="s">
        <v>91</v>
      </c>
      <c r="E118" s="36" t="s">
        <v>149</v>
      </c>
      <c r="F118" s="36">
        <v>244</v>
      </c>
      <c r="G118" s="36">
        <v>21310</v>
      </c>
      <c r="H118" s="215">
        <v>0</v>
      </c>
      <c r="I118" s="215">
        <v>0</v>
      </c>
      <c r="J118" s="37">
        <v>0</v>
      </c>
      <c r="K118" s="282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10" ht="12.75">
      <c r="A120" s="128"/>
      <c r="B120" s="128"/>
      <c r="C120" s="128"/>
      <c r="D120" s="128"/>
      <c r="E120" s="128"/>
      <c r="F120" s="128"/>
      <c r="G120" s="159"/>
      <c r="H120" s="234"/>
      <c r="I120" s="159" t="s">
        <v>86</v>
      </c>
      <c r="J120" s="160" t="s">
        <v>94</v>
      </c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 customHeight="1">
      <c r="A122" s="128"/>
      <c r="B122" s="128"/>
      <c r="C122" s="128"/>
      <c r="D122" s="128"/>
      <c r="E122" s="128"/>
      <c r="F122" s="128"/>
      <c r="G122" s="128"/>
      <c r="H122" s="128"/>
    </row>
    <row r="123" spans="1:10" ht="25.5" customHeight="1">
      <c r="A123" s="322" t="s">
        <v>235</v>
      </c>
      <c r="B123" s="322"/>
      <c r="C123" s="326"/>
      <c r="D123" s="326"/>
      <c r="E123" s="326"/>
      <c r="F123" s="326"/>
      <c r="G123" s="322"/>
      <c r="H123" s="327"/>
      <c r="I123" s="315"/>
      <c r="J123" s="315"/>
    </row>
    <row r="124" spans="1:8" ht="15" customHeight="1" thickBot="1">
      <c r="A124" s="129"/>
      <c r="B124" s="129"/>
      <c r="C124" s="130"/>
      <c r="D124" s="130"/>
      <c r="E124" s="130"/>
      <c r="F124" s="130"/>
      <c r="G124" s="129"/>
      <c r="H124" s="131"/>
    </row>
    <row r="125" spans="1:10" ht="28.5" customHeight="1">
      <c r="A125" s="316" t="s">
        <v>7</v>
      </c>
      <c r="B125" s="318" t="s">
        <v>83</v>
      </c>
      <c r="C125" s="320" t="s">
        <v>8</v>
      </c>
      <c r="D125" s="320"/>
      <c r="E125" s="320"/>
      <c r="F125" s="320"/>
      <c r="G125" s="308" t="s">
        <v>84</v>
      </c>
      <c r="H125" s="214" t="s">
        <v>198</v>
      </c>
      <c r="I125" s="214" t="s">
        <v>230</v>
      </c>
      <c r="J125" s="52" t="s">
        <v>256</v>
      </c>
    </row>
    <row r="126" spans="1:10" ht="27" customHeight="1" thickBot="1">
      <c r="A126" s="317"/>
      <c r="B126" s="319"/>
      <c r="C126" s="226" t="s">
        <v>9</v>
      </c>
      <c r="D126" s="227" t="s">
        <v>10</v>
      </c>
      <c r="E126" s="227" t="s">
        <v>11</v>
      </c>
      <c r="F126" s="227" t="s">
        <v>12</v>
      </c>
      <c r="G126" s="309"/>
      <c r="H126" s="218" t="s">
        <v>85</v>
      </c>
      <c r="I126" s="218" t="s">
        <v>85</v>
      </c>
      <c r="J126" s="219" t="s">
        <v>85</v>
      </c>
    </row>
    <row r="127" spans="1:10" ht="9.75" customHeight="1" thickBot="1">
      <c r="A127" s="140">
        <v>1</v>
      </c>
      <c r="B127" s="142">
        <v>2</v>
      </c>
      <c r="C127" s="142">
        <v>3</v>
      </c>
      <c r="D127" s="142">
        <v>4</v>
      </c>
      <c r="E127" s="142">
        <v>5</v>
      </c>
      <c r="F127" s="142">
        <v>6</v>
      </c>
      <c r="G127" s="142">
        <v>7</v>
      </c>
      <c r="H127" s="73">
        <v>8</v>
      </c>
      <c r="I127" s="73">
        <v>9</v>
      </c>
      <c r="J127" s="74">
        <v>10</v>
      </c>
    </row>
    <row r="128" spans="1:10" ht="12.75">
      <c r="A128" s="189" t="s">
        <v>13</v>
      </c>
      <c r="B128" s="190">
        <v>1</v>
      </c>
      <c r="C128" s="239">
        <v>904</v>
      </c>
      <c r="D128" s="239" t="s">
        <v>38</v>
      </c>
      <c r="E128" s="239" t="s">
        <v>100</v>
      </c>
      <c r="F128" s="239"/>
      <c r="G128" s="239">
        <v>21000</v>
      </c>
      <c r="H128" s="240">
        <f>H129+H139+H140</f>
        <v>332000</v>
      </c>
      <c r="I128" s="240">
        <f>I129+I139+I140</f>
        <v>0</v>
      </c>
      <c r="J128" s="241">
        <f>J129+J139+J140</f>
        <v>0</v>
      </c>
    </row>
    <row r="129" spans="1:10" ht="12.75">
      <c r="A129" s="65" t="s">
        <v>17</v>
      </c>
      <c r="B129" s="106">
        <v>2</v>
      </c>
      <c r="C129" s="85">
        <v>904</v>
      </c>
      <c r="D129" s="85" t="s">
        <v>38</v>
      </c>
      <c r="E129" s="85" t="s">
        <v>67</v>
      </c>
      <c r="F129" s="85">
        <v>244</v>
      </c>
      <c r="G129" s="85">
        <v>21220</v>
      </c>
      <c r="H129" s="235">
        <f>H130+H133+H137</f>
        <v>332000</v>
      </c>
      <c r="I129" s="235">
        <f>I130+I133+I137</f>
        <v>0</v>
      </c>
      <c r="J129" s="88">
        <f>J130+J133+J137</f>
        <v>0</v>
      </c>
    </row>
    <row r="130" spans="1:10" ht="12.75">
      <c r="A130" s="65" t="s">
        <v>18</v>
      </c>
      <c r="B130" s="106">
        <v>3</v>
      </c>
      <c r="C130" s="85">
        <v>904</v>
      </c>
      <c r="D130" s="85" t="s">
        <v>38</v>
      </c>
      <c r="E130" s="85" t="s">
        <v>67</v>
      </c>
      <c r="F130" s="85">
        <v>244</v>
      </c>
      <c r="G130" s="85">
        <v>21222</v>
      </c>
      <c r="H130" s="235">
        <f>H131+H132</f>
        <v>332000</v>
      </c>
      <c r="I130" s="235">
        <f>I131+I132</f>
        <v>0</v>
      </c>
      <c r="J130" s="88">
        <f>J131+J132</f>
        <v>0</v>
      </c>
    </row>
    <row r="131" spans="1:10" ht="22.5">
      <c r="A131" s="237" t="s">
        <v>122</v>
      </c>
      <c r="B131" s="106">
        <v>4</v>
      </c>
      <c r="C131" s="34">
        <v>904</v>
      </c>
      <c r="D131" s="34" t="s">
        <v>68</v>
      </c>
      <c r="E131" s="34" t="s">
        <v>164</v>
      </c>
      <c r="F131" s="34">
        <v>244</v>
      </c>
      <c r="G131" s="34">
        <v>21222</v>
      </c>
      <c r="H131" s="212">
        <v>332000</v>
      </c>
      <c r="I131" s="212">
        <v>0</v>
      </c>
      <c r="J131" s="23">
        <v>0</v>
      </c>
    </row>
    <row r="132" spans="1:10" ht="22.5">
      <c r="A132" s="237" t="s">
        <v>165</v>
      </c>
      <c r="B132" s="106">
        <v>5</v>
      </c>
      <c r="C132" s="34">
        <v>904</v>
      </c>
      <c r="D132" s="34" t="s">
        <v>68</v>
      </c>
      <c r="E132" s="34" t="s">
        <v>166</v>
      </c>
      <c r="F132" s="34">
        <v>244</v>
      </c>
      <c r="G132" s="34">
        <v>21222</v>
      </c>
      <c r="H132" s="212">
        <v>0</v>
      </c>
      <c r="I132" s="212">
        <v>0</v>
      </c>
      <c r="J132" s="23">
        <v>0</v>
      </c>
    </row>
    <row r="133" spans="1:10" ht="12.75">
      <c r="A133" s="65" t="s">
        <v>34</v>
      </c>
      <c r="B133" s="58">
        <v>6</v>
      </c>
      <c r="C133" s="85">
        <v>904</v>
      </c>
      <c r="D133" s="85" t="s">
        <v>68</v>
      </c>
      <c r="E133" s="85" t="s">
        <v>67</v>
      </c>
      <c r="F133" s="85">
        <v>244</v>
      </c>
      <c r="G133" s="85">
        <v>21225</v>
      </c>
      <c r="H133" s="235">
        <f>H134+H135+H136</f>
        <v>0</v>
      </c>
      <c r="I133" s="235">
        <f>I134+I135+I136</f>
        <v>0</v>
      </c>
      <c r="J133" s="88">
        <f>J134+J135+J136</f>
        <v>0</v>
      </c>
    </row>
    <row r="134" spans="1:13" ht="12.75" customHeight="1">
      <c r="A134" s="323" t="s">
        <v>243</v>
      </c>
      <c r="B134" s="106">
        <v>7</v>
      </c>
      <c r="C134" s="89">
        <v>904</v>
      </c>
      <c r="D134" s="89" t="s">
        <v>68</v>
      </c>
      <c r="E134" s="89" t="s">
        <v>244</v>
      </c>
      <c r="F134" s="89">
        <v>244</v>
      </c>
      <c r="G134" s="89">
        <v>21225</v>
      </c>
      <c r="H134" s="236">
        <v>0</v>
      </c>
      <c r="I134" s="236">
        <f>1200000-1200000</f>
        <v>0</v>
      </c>
      <c r="J134" s="90">
        <f>1200000-1200000</f>
        <v>0</v>
      </c>
      <c r="K134" s="254"/>
      <c r="M134" s="254"/>
    </row>
    <row r="135" spans="1:13" ht="12.75" customHeight="1">
      <c r="A135" s="324"/>
      <c r="B135" s="106">
        <v>8</v>
      </c>
      <c r="C135" s="89">
        <v>904</v>
      </c>
      <c r="D135" s="89" t="s">
        <v>68</v>
      </c>
      <c r="E135" s="89" t="s">
        <v>245</v>
      </c>
      <c r="F135" s="89">
        <v>244</v>
      </c>
      <c r="G135" s="89">
        <v>21225</v>
      </c>
      <c r="H135" s="236">
        <v>0</v>
      </c>
      <c r="I135" s="236"/>
      <c r="J135" s="90"/>
      <c r="K135" s="254"/>
      <c r="M135" s="254"/>
    </row>
    <row r="136" spans="1:10" ht="15" customHeight="1">
      <c r="A136" s="92" t="s">
        <v>227</v>
      </c>
      <c r="B136" s="106">
        <v>9</v>
      </c>
      <c r="C136" s="89">
        <v>904</v>
      </c>
      <c r="D136" s="89" t="s">
        <v>38</v>
      </c>
      <c r="E136" s="89" t="s">
        <v>218</v>
      </c>
      <c r="F136" s="89">
        <v>244</v>
      </c>
      <c r="G136" s="89">
        <v>21225</v>
      </c>
      <c r="H136" s="236">
        <v>0</v>
      </c>
      <c r="I136" s="236">
        <v>0</v>
      </c>
      <c r="J136" s="90">
        <v>0</v>
      </c>
    </row>
    <row r="137" spans="1:10" ht="12.75">
      <c r="A137" s="65" t="s">
        <v>21</v>
      </c>
      <c r="B137" s="58">
        <v>10</v>
      </c>
      <c r="C137" s="85">
        <v>904</v>
      </c>
      <c r="D137" s="85" t="s">
        <v>38</v>
      </c>
      <c r="E137" s="85" t="s">
        <v>67</v>
      </c>
      <c r="F137" s="85">
        <v>244</v>
      </c>
      <c r="G137" s="85">
        <v>21226</v>
      </c>
      <c r="H137" s="235">
        <f>H138</f>
        <v>0</v>
      </c>
      <c r="I137" s="235">
        <f>I138</f>
        <v>0</v>
      </c>
      <c r="J137" s="88">
        <f>J138</f>
        <v>0</v>
      </c>
    </row>
    <row r="138" spans="1:10" ht="18" customHeight="1">
      <c r="A138" s="123" t="s">
        <v>247</v>
      </c>
      <c r="B138" s="106">
        <v>11</v>
      </c>
      <c r="C138" s="89">
        <v>904</v>
      </c>
      <c r="D138" s="89" t="s">
        <v>68</v>
      </c>
      <c r="E138" s="89" t="s">
        <v>248</v>
      </c>
      <c r="F138" s="89">
        <v>244</v>
      </c>
      <c r="G138" s="89">
        <v>21226</v>
      </c>
      <c r="H138" s="236">
        <v>0</v>
      </c>
      <c r="I138" s="236">
        <v>0</v>
      </c>
      <c r="J138" s="90">
        <v>0</v>
      </c>
    </row>
    <row r="139" spans="1:10" ht="12.75">
      <c r="A139" s="65" t="s">
        <v>55</v>
      </c>
      <c r="B139" s="106">
        <v>12</v>
      </c>
      <c r="C139" s="85">
        <v>904</v>
      </c>
      <c r="D139" s="85" t="s">
        <v>38</v>
      </c>
      <c r="E139" s="85" t="s">
        <v>67</v>
      </c>
      <c r="F139" s="85">
        <v>244</v>
      </c>
      <c r="G139" s="85">
        <v>21290</v>
      </c>
      <c r="H139" s="235">
        <v>0</v>
      </c>
      <c r="I139" s="235">
        <v>0</v>
      </c>
      <c r="J139" s="88">
        <v>0</v>
      </c>
    </row>
    <row r="140" spans="1:10" ht="12.75">
      <c r="A140" s="65" t="s">
        <v>24</v>
      </c>
      <c r="B140" s="58">
        <v>13</v>
      </c>
      <c r="C140" s="85">
        <v>904</v>
      </c>
      <c r="D140" s="85" t="s">
        <v>38</v>
      </c>
      <c r="E140" s="85" t="s">
        <v>67</v>
      </c>
      <c r="F140" s="85"/>
      <c r="G140" s="85">
        <v>21300</v>
      </c>
      <c r="H140" s="235">
        <f>H141+H145</f>
        <v>0</v>
      </c>
      <c r="I140" s="235">
        <f>I141+I145</f>
        <v>0</v>
      </c>
      <c r="J140" s="88">
        <f>J141+J145</f>
        <v>0</v>
      </c>
    </row>
    <row r="141" spans="1:10" ht="12.75">
      <c r="A141" s="65" t="s">
        <v>25</v>
      </c>
      <c r="B141" s="106">
        <v>14</v>
      </c>
      <c r="C141" s="85">
        <v>904</v>
      </c>
      <c r="D141" s="85" t="s">
        <v>38</v>
      </c>
      <c r="E141" s="85" t="s">
        <v>67</v>
      </c>
      <c r="F141" s="85">
        <v>244</v>
      </c>
      <c r="G141" s="85">
        <v>21310</v>
      </c>
      <c r="H141" s="235">
        <f>SUM(H142:H144)</f>
        <v>0</v>
      </c>
      <c r="I141" s="235">
        <f>SUM(I142:I144)</f>
        <v>0</v>
      </c>
      <c r="J141" s="88">
        <f>SUM(J142:J144)</f>
        <v>0</v>
      </c>
    </row>
    <row r="142" spans="1:10" ht="22.5">
      <c r="A142" s="266" t="s">
        <v>240</v>
      </c>
      <c r="B142" s="106">
        <v>15</v>
      </c>
      <c r="C142" s="89">
        <v>904</v>
      </c>
      <c r="D142" s="89" t="s">
        <v>38</v>
      </c>
      <c r="E142" s="89" t="s">
        <v>241</v>
      </c>
      <c r="F142" s="89">
        <v>244</v>
      </c>
      <c r="G142" s="89">
        <v>21310</v>
      </c>
      <c r="H142" s="236">
        <v>0</v>
      </c>
      <c r="I142" s="236">
        <v>0</v>
      </c>
      <c r="J142" s="90">
        <v>0</v>
      </c>
    </row>
    <row r="143" spans="1:10" ht="12.75">
      <c r="A143" s="300" t="s">
        <v>246</v>
      </c>
      <c r="B143" s="106">
        <v>16</v>
      </c>
      <c r="C143" s="89">
        <v>904</v>
      </c>
      <c r="D143" s="89" t="s">
        <v>68</v>
      </c>
      <c r="E143" s="89" t="s">
        <v>244</v>
      </c>
      <c r="F143" s="89">
        <v>244</v>
      </c>
      <c r="G143" s="89">
        <v>21310</v>
      </c>
      <c r="H143" s="236">
        <v>0</v>
      </c>
      <c r="I143" s="236"/>
      <c r="J143" s="90"/>
    </row>
    <row r="144" spans="1:10" ht="12.75">
      <c r="A144" s="299"/>
      <c r="B144" s="106">
        <v>17</v>
      </c>
      <c r="C144" s="89">
        <v>904</v>
      </c>
      <c r="D144" s="89" t="s">
        <v>68</v>
      </c>
      <c r="E144" s="89" t="s">
        <v>245</v>
      </c>
      <c r="F144" s="89">
        <v>244</v>
      </c>
      <c r="G144" s="89">
        <v>21310</v>
      </c>
      <c r="H144" s="236">
        <v>0</v>
      </c>
      <c r="I144" s="236">
        <v>0</v>
      </c>
      <c r="J144" s="90">
        <v>0</v>
      </c>
    </row>
    <row r="145" spans="1:10" ht="12.75">
      <c r="A145" s="65" t="s">
        <v>26</v>
      </c>
      <c r="B145" s="58">
        <v>18</v>
      </c>
      <c r="C145" s="85">
        <v>904</v>
      </c>
      <c r="D145" s="85" t="s">
        <v>38</v>
      </c>
      <c r="E145" s="85" t="s">
        <v>67</v>
      </c>
      <c r="F145" s="85">
        <v>244</v>
      </c>
      <c r="G145" s="85">
        <v>21340</v>
      </c>
      <c r="H145" s="235">
        <v>0</v>
      </c>
      <c r="I145" s="235">
        <v>0</v>
      </c>
      <c r="J145" s="88">
        <v>0</v>
      </c>
    </row>
    <row r="146" spans="1:8" ht="15" customHeight="1">
      <c r="A146" s="128"/>
      <c r="B146" s="128"/>
      <c r="C146" s="128"/>
      <c r="D146" s="128"/>
      <c r="E146" s="128"/>
      <c r="F146" s="128"/>
      <c r="G146" s="128"/>
      <c r="H146" s="128"/>
    </row>
    <row r="147" spans="1:10" ht="28.5" customHeight="1">
      <c r="A147" s="322" t="s">
        <v>205</v>
      </c>
      <c r="B147" s="322"/>
      <c r="C147" s="326"/>
      <c r="D147" s="326"/>
      <c r="E147" s="326"/>
      <c r="F147" s="326"/>
      <c r="G147" s="322"/>
      <c r="H147" s="327"/>
      <c r="I147" s="315"/>
      <c r="J147" s="315"/>
    </row>
    <row r="148" spans="1:8" ht="15.75" customHeight="1" thickBot="1">
      <c r="A148" s="129"/>
      <c r="B148" s="129"/>
      <c r="C148" s="130"/>
      <c r="D148" s="130"/>
      <c r="E148" s="130"/>
      <c r="F148" s="130"/>
      <c r="G148" s="129"/>
      <c r="H148" s="131"/>
    </row>
    <row r="149" spans="1:10" ht="28.5" customHeight="1">
      <c r="A149" s="316" t="s">
        <v>7</v>
      </c>
      <c r="B149" s="318" t="s">
        <v>83</v>
      </c>
      <c r="C149" s="320" t="s">
        <v>8</v>
      </c>
      <c r="D149" s="320"/>
      <c r="E149" s="320"/>
      <c r="F149" s="320"/>
      <c r="G149" s="308" t="s">
        <v>84</v>
      </c>
      <c r="H149" s="214" t="s">
        <v>198</v>
      </c>
      <c r="I149" s="214" t="s">
        <v>230</v>
      </c>
      <c r="J149" s="52" t="s">
        <v>256</v>
      </c>
    </row>
    <row r="150" spans="1:10" ht="26.25" customHeight="1" thickBot="1">
      <c r="A150" s="317"/>
      <c r="B150" s="319"/>
      <c r="C150" s="226" t="s">
        <v>9</v>
      </c>
      <c r="D150" s="227" t="s">
        <v>10</v>
      </c>
      <c r="E150" s="227" t="s">
        <v>11</v>
      </c>
      <c r="F150" s="227" t="s">
        <v>12</v>
      </c>
      <c r="G150" s="309"/>
      <c r="H150" s="218" t="s">
        <v>85</v>
      </c>
      <c r="I150" s="218" t="s">
        <v>85</v>
      </c>
      <c r="J150" s="219" t="s">
        <v>85</v>
      </c>
    </row>
    <row r="151" spans="1:10" ht="13.5" thickBot="1">
      <c r="A151" s="140">
        <v>1</v>
      </c>
      <c r="B151" s="142">
        <v>2</v>
      </c>
      <c r="C151" s="142">
        <v>3</v>
      </c>
      <c r="D151" s="142">
        <v>4</v>
      </c>
      <c r="E151" s="142">
        <v>5</v>
      </c>
      <c r="F151" s="142">
        <v>6</v>
      </c>
      <c r="G151" s="142">
        <v>7</v>
      </c>
      <c r="H151" s="73">
        <v>8</v>
      </c>
      <c r="I151" s="73">
        <v>9</v>
      </c>
      <c r="J151" s="74">
        <v>10</v>
      </c>
    </row>
    <row r="152" spans="1:10" ht="15" customHeight="1">
      <c r="A152" s="189" t="s">
        <v>13</v>
      </c>
      <c r="B152" s="190">
        <v>1</v>
      </c>
      <c r="C152" s="239">
        <v>904</v>
      </c>
      <c r="D152" s="239" t="s">
        <v>130</v>
      </c>
      <c r="E152" s="239" t="s">
        <v>206</v>
      </c>
      <c r="F152" s="239">
        <v>244</v>
      </c>
      <c r="G152" s="239">
        <v>21000</v>
      </c>
      <c r="H152" s="240">
        <f>H153+H158+H159</f>
        <v>0</v>
      </c>
      <c r="I152" s="240">
        <f>I153+I158+I159</f>
        <v>0</v>
      </c>
      <c r="J152" s="241">
        <f>J153+J158+J159</f>
        <v>0</v>
      </c>
    </row>
    <row r="153" spans="1:10" ht="15" customHeight="1">
      <c r="A153" s="65" t="s">
        <v>17</v>
      </c>
      <c r="B153" s="106">
        <v>2</v>
      </c>
      <c r="C153" s="85">
        <v>904</v>
      </c>
      <c r="D153" s="85" t="s">
        <v>130</v>
      </c>
      <c r="E153" s="85" t="s">
        <v>206</v>
      </c>
      <c r="F153" s="85">
        <v>244</v>
      </c>
      <c r="G153" s="85">
        <v>21220</v>
      </c>
      <c r="H153" s="235">
        <f>H154+H156</f>
        <v>0</v>
      </c>
      <c r="I153" s="235">
        <f>I154+I156</f>
        <v>0</v>
      </c>
      <c r="J153" s="88">
        <f>J154+J156</f>
        <v>0</v>
      </c>
    </row>
    <row r="154" spans="1:10" ht="15" customHeight="1">
      <c r="A154" s="65" t="s">
        <v>34</v>
      </c>
      <c r="B154" s="106">
        <v>3</v>
      </c>
      <c r="C154" s="85">
        <v>904</v>
      </c>
      <c r="D154" s="85" t="s">
        <v>130</v>
      </c>
      <c r="E154" s="85" t="s">
        <v>206</v>
      </c>
      <c r="F154" s="85">
        <v>244</v>
      </c>
      <c r="G154" s="85">
        <v>21225</v>
      </c>
      <c r="H154" s="235">
        <f>H155</f>
        <v>0</v>
      </c>
      <c r="I154" s="235">
        <v>0</v>
      </c>
      <c r="J154" s="88">
        <v>0</v>
      </c>
    </row>
    <row r="155" spans="1:10" ht="21.75" customHeight="1">
      <c r="A155" s="149" t="s">
        <v>207</v>
      </c>
      <c r="B155" s="106">
        <v>4</v>
      </c>
      <c r="C155" s="89">
        <v>904</v>
      </c>
      <c r="D155" s="89" t="s">
        <v>130</v>
      </c>
      <c r="E155" s="89" t="s">
        <v>206</v>
      </c>
      <c r="F155" s="89">
        <v>244</v>
      </c>
      <c r="G155" s="89">
        <v>21225</v>
      </c>
      <c r="H155" s="236">
        <v>0</v>
      </c>
      <c r="I155" s="236"/>
      <c r="J155" s="90"/>
    </row>
    <row r="156" spans="1:10" ht="15" customHeight="1">
      <c r="A156" s="65" t="s">
        <v>21</v>
      </c>
      <c r="B156" s="58">
        <v>5</v>
      </c>
      <c r="C156" s="85">
        <v>904</v>
      </c>
      <c r="D156" s="85" t="s">
        <v>130</v>
      </c>
      <c r="E156" s="85" t="s">
        <v>206</v>
      </c>
      <c r="F156" s="85">
        <v>244</v>
      </c>
      <c r="G156" s="85">
        <v>21226</v>
      </c>
      <c r="H156" s="235">
        <f>H157</f>
        <v>0</v>
      </c>
      <c r="I156" s="235">
        <f>I157</f>
        <v>0</v>
      </c>
      <c r="J156" s="88">
        <f>J157</f>
        <v>0</v>
      </c>
    </row>
    <row r="157" spans="1:10" ht="15.75" customHeight="1">
      <c r="A157" s="33" t="s">
        <v>135</v>
      </c>
      <c r="B157" s="106">
        <v>6</v>
      </c>
      <c r="C157" s="89">
        <v>904</v>
      </c>
      <c r="D157" s="89" t="s">
        <v>130</v>
      </c>
      <c r="E157" s="89" t="s">
        <v>206</v>
      </c>
      <c r="F157" s="89">
        <v>244</v>
      </c>
      <c r="G157" s="89">
        <v>21226</v>
      </c>
      <c r="H157" s="236">
        <v>0</v>
      </c>
      <c r="I157" s="236">
        <v>0</v>
      </c>
      <c r="J157" s="90">
        <v>0</v>
      </c>
    </row>
    <row r="158" spans="1:10" ht="15" customHeight="1">
      <c r="A158" s="65" t="s">
        <v>55</v>
      </c>
      <c r="B158" s="106">
        <v>7</v>
      </c>
      <c r="C158" s="85">
        <v>904</v>
      </c>
      <c r="D158" s="85" t="s">
        <v>130</v>
      </c>
      <c r="E158" s="85" t="s">
        <v>206</v>
      </c>
      <c r="F158" s="85">
        <v>244</v>
      </c>
      <c r="G158" s="85">
        <v>21290</v>
      </c>
      <c r="H158" s="235">
        <v>0</v>
      </c>
      <c r="I158" s="235">
        <v>0</v>
      </c>
      <c r="J158" s="88">
        <v>0</v>
      </c>
    </row>
    <row r="159" spans="1:10" ht="15" customHeight="1">
      <c r="A159" s="65" t="s">
        <v>24</v>
      </c>
      <c r="B159" s="58">
        <v>8</v>
      </c>
      <c r="C159" s="85">
        <v>904</v>
      </c>
      <c r="D159" s="85" t="s">
        <v>130</v>
      </c>
      <c r="E159" s="85" t="s">
        <v>206</v>
      </c>
      <c r="F159" s="85">
        <v>244</v>
      </c>
      <c r="G159" s="85">
        <v>21300</v>
      </c>
      <c r="H159" s="235">
        <f>H160+H161</f>
        <v>0</v>
      </c>
      <c r="I159" s="235">
        <f>I160+I161</f>
        <v>0</v>
      </c>
      <c r="J159" s="88">
        <f>J160+J161</f>
        <v>0</v>
      </c>
    </row>
    <row r="160" spans="1:10" ht="15" customHeight="1">
      <c r="A160" s="65" t="s">
        <v>25</v>
      </c>
      <c r="B160" s="106">
        <v>9</v>
      </c>
      <c r="C160" s="85">
        <v>904</v>
      </c>
      <c r="D160" s="85" t="s">
        <v>130</v>
      </c>
      <c r="E160" s="85" t="s">
        <v>206</v>
      </c>
      <c r="F160" s="85">
        <v>244</v>
      </c>
      <c r="G160" s="85">
        <v>21310</v>
      </c>
      <c r="H160" s="235">
        <v>0</v>
      </c>
      <c r="I160" s="235">
        <v>0</v>
      </c>
      <c r="J160" s="88">
        <v>0</v>
      </c>
    </row>
    <row r="161" spans="1:10" ht="15" customHeight="1" thickBot="1">
      <c r="A161" s="242" t="s">
        <v>26</v>
      </c>
      <c r="B161" s="108">
        <v>10</v>
      </c>
      <c r="C161" s="243">
        <v>904</v>
      </c>
      <c r="D161" s="243" t="s">
        <v>130</v>
      </c>
      <c r="E161" s="243" t="s">
        <v>206</v>
      </c>
      <c r="F161" s="243">
        <v>244</v>
      </c>
      <c r="G161" s="243">
        <v>21340</v>
      </c>
      <c r="H161" s="244">
        <v>0</v>
      </c>
      <c r="I161" s="244">
        <v>0</v>
      </c>
      <c r="J161" s="245">
        <v>0</v>
      </c>
    </row>
    <row r="162" spans="1:8" ht="16.5" customHeight="1">
      <c r="A162" s="128"/>
      <c r="B162" s="128"/>
      <c r="C162" s="128"/>
      <c r="D162" s="128"/>
      <c r="E162" s="128"/>
      <c r="F162" s="128"/>
      <c r="G162" s="128"/>
      <c r="H162" s="128"/>
    </row>
    <row r="163" spans="1:10" ht="33" customHeight="1">
      <c r="A163" s="322" t="s">
        <v>97</v>
      </c>
      <c r="B163" s="322"/>
      <c r="C163" s="326"/>
      <c r="D163" s="326"/>
      <c r="E163" s="326"/>
      <c r="F163" s="326"/>
      <c r="G163" s="322"/>
      <c r="H163" s="327"/>
      <c r="I163" s="315"/>
      <c r="J163" s="315"/>
    </row>
    <row r="164" spans="1:8" ht="15.75" customHeight="1" thickBot="1">
      <c r="A164" s="129"/>
      <c r="B164" s="129"/>
      <c r="C164" s="130"/>
      <c r="D164" s="130"/>
      <c r="E164" s="130"/>
      <c r="F164" s="130"/>
      <c r="G164" s="129"/>
      <c r="H164" s="131"/>
    </row>
    <row r="165" spans="1:10" ht="29.25" customHeight="1">
      <c r="A165" s="316" t="s">
        <v>7</v>
      </c>
      <c r="B165" s="318" t="s">
        <v>83</v>
      </c>
      <c r="C165" s="320" t="s">
        <v>8</v>
      </c>
      <c r="D165" s="320"/>
      <c r="E165" s="320"/>
      <c r="F165" s="320"/>
      <c r="G165" s="308" t="s">
        <v>84</v>
      </c>
      <c r="H165" s="214" t="s">
        <v>198</v>
      </c>
      <c r="I165" s="214" t="s">
        <v>230</v>
      </c>
      <c r="J165" s="52" t="s">
        <v>256</v>
      </c>
    </row>
    <row r="166" spans="1:10" ht="24" customHeight="1" thickBot="1">
      <c r="A166" s="317"/>
      <c r="B166" s="319"/>
      <c r="C166" s="226" t="s">
        <v>9</v>
      </c>
      <c r="D166" s="227" t="s">
        <v>10</v>
      </c>
      <c r="E166" s="227" t="s">
        <v>11</v>
      </c>
      <c r="F166" s="227" t="s">
        <v>12</v>
      </c>
      <c r="G166" s="309"/>
      <c r="H166" s="218" t="s">
        <v>85</v>
      </c>
      <c r="I166" s="218" t="s">
        <v>85</v>
      </c>
      <c r="J166" s="219" t="s">
        <v>85</v>
      </c>
    </row>
    <row r="167" spans="1:10" ht="13.5" thickBot="1">
      <c r="A167" s="140">
        <v>1</v>
      </c>
      <c r="B167" s="142">
        <v>2</v>
      </c>
      <c r="C167" s="142">
        <v>3</v>
      </c>
      <c r="D167" s="142">
        <v>4</v>
      </c>
      <c r="E167" s="142">
        <v>5</v>
      </c>
      <c r="F167" s="142">
        <v>6</v>
      </c>
      <c r="G167" s="142">
        <v>7</v>
      </c>
      <c r="H167" s="73">
        <v>8</v>
      </c>
      <c r="I167" s="73">
        <v>9</v>
      </c>
      <c r="J167" s="74">
        <v>10</v>
      </c>
    </row>
    <row r="168" spans="1:10" ht="15" customHeight="1">
      <c r="A168" s="189" t="s">
        <v>13</v>
      </c>
      <c r="B168" s="190">
        <v>1</v>
      </c>
      <c r="C168" s="191">
        <v>904</v>
      </c>
      <c r="D168" s="191" t="s">
        <v>63</v>
      </c>
      <c r="E168" s="191" t="s">
        <v>64</v>
      </c>
      <c r="F168" s="191">
        <v>244</v>
      </c>
      <c r="G168" s="191">
        <v>21000</v>
      </c>
      <c r="H168" s="230">
        <f>H169</f>
        <v>0</v>
      </c>
      <c r="I168" s="230">
        <f>I169</f>
        <v>0</v>
      </c>
      <c r="J168" s="193">
        <f>J169</f>
        <v>0</v>
      </c>
    </row>
    <row r="169" spans="1:10" ht="15" customHeight="1">
      <c r="A169" s="65" t="s">
        <v>24</v>
      </c>
      <c r="B169" s="106">
        <v>2</v>
      </c>
      <c r="C169" s="28">
        <v>904</v>
      </c>
      <c r="D169" s="28" t="s">
        <v>63</v>
      </c>
      <c r="E169" s="28" t="s">
        <v>64</v>
      </c>
      <c r="F169" s="28">
        <v>244</v>
      </c>
      <c r="G169" s="28">
        <v>21300</v>
      </c>
      <c r="H169" s="211">
        <f>H170+H171</f>
        <v>0</v>
      </c>
      <c r="I169" s="211">
        <f>I170+I171</f>
        <v>0</v>
      </c>
      <c r="J169" s="24">
        <f>J170+J171</f>
        <v>0</v>
      </c>
    </row>
    <row r="170" spans="1:10" ht="15" customHeight="1">
      <c r="A170" s="65" t="s">
        <v>25</v>
      </c>
      <c r="B170" s="58">
        <v>3</v>
      </c>
      <c r="C170" s="28">
        <v>904</v>
      </c>
      <c r="D170" s="28" t="s">
        <v>63</v>
      </c>
      <c r="E170" s="28" t="s">
        <v>64</v>
      </c>
      <c r="F170" s="28">
        <v>244</v>
      </c>
      <c r="G170" s="28">
        <v>21310</v>
      </c>
      <c r="H170" s="211">
        <v>0</v>
      </c>
      <c r="I170" s="211">
        <v>0</v>
      </c>
      <c r="J170" s="24">
        <v>0</v>
      </c>
    </row>
    <row r="171" spans="1:10" ht="15" customHeight="1">
      <c r="A171" s="65" t="s">
        <v>26</v>
      </c>
      <c r="B171" s="106">
        <v>4</v>
      </c>
      <c r="C171" s="28">
        <v>904</v>
      </c>
      <c r="D171" s="28" t="s">
        <v>63</v>
      </c>
      <c r="E171" s="28" t="s">
        <v>66</v>
      </c>
      <c r="F171" s="28">
        <v>244</v>
      </c>
      <c r="G171" s="28">
        <v>21340</v>
      </c>
      <c r="H171" s="211">
        <f>SUM(H172:H174)</f>
        <v>0</v>
      </c>
      <c r="I171" s="211">
        <f>SUM(I172:I174)</f>
        <v>0</v>
      </c>
      <c r="J171" s="24">
        <f>SUM(J172:J174)</f>
        <v>0</v>
      </c>
    </row>
    <row r="172" spans="1:10" ht="15" customHeight="1">
      <c r="A172" s="33" t="s">
        <v>126</v>
      </c>
      <c r="B172" s="106">
        <v>5</v>
      </c>
      <c r="C172" s="34">
        <v>904</v>
      </c>
      <c r="D172" s="34" t="s">
        <v>63</v>
      </c>
      <c r="E172" s="34" t="s">
        <v>66</v>
      </c>
      <c r="F172" s="34">
        <v>244</v>
      </c>
      <c r="G172" s="34">
        <v>21342</v>
      </c>
      <c r="H172" s="212">
        <v>0</v>
      </c>
      <c r="I172" s="212">
        <v>0</v>
      </c>
      <c r="J172" s="23">
        <v>0</v>
      </c>
    </row>
    <row r="173" spans="1:10" ht="15" customHeight="1">
      <c r="A173" s="4" t="s">
        <v>142</v>
      </c>
      <c r="B173" s="106">
        <v>6</v>
      </c>
      <c r="C173" s="34">
        <v>904</v>
      </c>
      <c r="D173" s="34" t="s">
        <v>63</v>
      </c>
      <c r="E173" s="34" t="s">
        <v>223</v>
      </c>
      <c r="F173" s="34">
        <v>244</v>
      </c>
      <c r="G173" s="34">
        <v>21346</v>
      </c>
      <c r="H173" s="212">
        <v>0</v>
      </c>
      <c r="I173" s="212">
        <v>0</v>
      </c>
      <c r="J173" s="23">
        <v>0</v>
      </c>
    </row>
    <row r="174" spans="1:10" ht="15" customHeight="1" thickBot="1">
      <c r="A174" s="35" t="s">
        <v>125</v>
      </c>
      <c r="B174" s="108">
        <v>7</v>
      </c>
      <c r="C174" s="36">
        <v>904</v>
      </c>
      <c r="D174" s="36" t="s">
        <v>63</v>
      </c>
      <c r="E174" s="36" t="s">
        <v>223</v>
      </c>
      <c r="F174" s="36">
        <v>244</v>
      </c>
      <c r="G174" s="36">
        <v>21349</v>
      </c>
      <c r="H174" s="215">
        <v>0</v>
      </c>
      <c r="I174" s="215">
        <v>0</v>
      </c>
      <c r="J174" s="37">
        <v>0</v>
      </c>
    </row>
    <row r="175" spans="1:8" ht="15" customHeight="1">
      <c r="A175" s="83"/>
      <c r="B175" s="170"/>
      <c r="C175" s="84"/>
      <c r="D175" s="84"/>
      <c r="E175" s="84"/>
      <c r="F175" s="84"/>
      <c r="G175" s="84"/>
      <c r="H175" s="31"/>
    </row>
    <row r="176" spans="1:8" ht="15" customHeight="1">
      <c r="A176" s="83"/>
      <c r="B176" s="170"/>
      <c r="C176" s="84"/>
      <c r="D176" s="84"/>
      <c r="E176" s="84"/>
      <c r="F176" s="84"/>
      <c r="G176" s="84"/>
      <c r="H176" s="31"/>
    </row>
    <row r="177" spans="1:10" ht="15" customHeight="1">
      <c r="A177" s="83"/>
      <c r="B177" s="170"/>
      <c r="C177" s="84"/>
      <c r="D177" s="84"/>
      <c r="E177" s="84"/>
      <c r="F177" s="84"/>
      <c r="G177" s="159"/>
      <c r="H177" s="234"/>
      <c r="I177" s="159" t="s">
        <v>86</v>
      </c>
      <c r="J177" s="160" t="s">
        <v>98</v>
      </c>
    </row>
    <row r="178" spans="1:8" ht="15" customHeight="1">
      <c r="A178" s="83"/>
      <c r="B178" s="170"/>
      <c r="C178" s="84"/>
      <c r="D178" s="84"/>
      <c r="E178" s="84"/>
      <c r="F178" s="84"/>
      <c r="G178" s="84"/>
      <c r="H178" s="31"/>
    </row>
    <row r="179" spans="1:8" ht="12" customHeight="1">
      <c r="A179" s="128"/>
      <c r="B179" s="128"/>
      <c r="C179" s="128"/>
      <c r="D179" s="128"/>
      <c r="E179" s="128"/>
      <c r="F179" s="128"/>
      <c r="G179" s="128"/>
      <c r="H179" s="128"/>
    </row>
    <row r="180" spans="1:10" ht="38.25" customHeight="1">
      <c r="A180" s="322" t="s">
        <v>99</v>
      </c>
      <c r="B180" s="322"/>
      <c r="C180" s="326"/>
      <c r="D180" s="326"/>
      <c r="E180" s="326"/>
      <c r="F180" s="326"/>
      <c r="G180" s="322"/>
      <c r="H180" s="327"/>
      <c r="I180" s="315"/>
      <c r="J180" s="315"/>
    </row>
    <row r="181" spans="1:8" ht="13.5" thickBot="1">
      <c r="A181" s="129"/>
      <c r="B181" s="129"/>
      <c r="C181" s="130"/>
      <c r="D181" s="130"/>
      <c r="E181" s="130"/>
      <c r="F181" s="130"/>
      <c r="G181" s="129"/>
      <c r="H181" s="131"/>
    </row>
    <row r="182" spans="1:10" ht="23.25" customHeight="1">
      <c r="A182" s="316" t="s">
        <v>7</v>
      </c>
      <c r="B182" s="318" t="s">
        <v>83</v>
      </c>
      <c r="C182" s="320" t="s">
        <v>8</v>
      </c>
      <c r="D182" s="320"/>
      <c r="E182" s="320"/>
      <c r="F182" s="320"/>
      <c r="G182" s="308" t="s">
        <v>84</v>
      </c>
      <c r="H182" s="214" t="s">
        <v>198</v>
      </c>
      <c r="I182" s="214" t="s">
        <v>230</v>
      </c>
      <c r="J182" s="52" t="s">
        <v>256</v>
      </c>
    </row>
    <row r="183" spans="1:10" ht="26.25" customHeight="1" thickBot="1">
      <c r="A183" s="317"/>
      <c r="B183" s="319"/>
      <c r="C183" s="226" t="s">
        <v>9</v>
      </c>
      <c r="D183" s="227" t="s">
        <v>10</v>
      </c>
      <c r="E183" s="227" t="s">
        <v>11</v>
      </c>
      <c r="F183" s="227" t="s">
        <v>12</v>
      </c>
      <c r="G183" s="309"/>
      <c r="H183" s="218" t="s">
        <v>85</v>
      </c>
      <c r="I183" s="218" t="s">
        <v>85</v>
      </c>
      <c r="J183" s="219" t="s">
        <v>85</v>
      </c>
    </row>
    <row r="184" spans="1:10" ht="13.5" thickBot="1">
      <c r="A184" s="140">
        <v>1</v>
      </c>
      <c r="B184" s="142">
        <v>2</v>
      </c>
      <c r="C184" s="142">
        <v>3</v>
      </c>
      <c r="D184" s="142">
        <v>4</v>
      </c>
      <c r="E184" s="142">
        <v>5</v>
      </c>
      <c r="F184" s="142">
        <v>6</v>
      </c>
      <c r="G184" s="142">
        <v>7</v>
      </c>
      <c r="H184" s="73">
        <v>8</v>
      </c>
      <c r="I184" s="73">
        <v>9</v>
      </c>
      <c r="J184" s="74">
        <v>10</v>
      </c>
    </row>
    <row r="185" spans="1:10" ht="15" customHeight="1">
      <c r="A185" s="233" t="s">
        <v>13</v>
      </c>
      <c r="B185" s="190">
        <v>1</v>
      </c>
      <c r="C185" s="191">
        <v>904</v>
      </c>
      <c r="D185" s="191">
        <v>1003</v>
      </c>
      <c r="E185" s="192" t="s">
        <v>150</v>
      </c>
      <c r="F185" s="191">
        <v>244</v>
      </c>
      <c r="G185" s="191">
        <v>21000</v>
      </c>
      <c r="H185" s="230">
        <f>H187+H186</f>
        <v>10363809.7</v>
      </c>
      <c r="I185" s="230">
        <f>I187+I186</f>
        <v>0</v>
      </c>
      <c r="J185" s="193">
        <f>J187+J186</f>
        <v>0</v>
      </c>
    </row>
    <row r="186" spans="1:10" ht="15" customHeight="1">
      <c r="A186" s="171" t="s">
        <v>43</v>
      </c>
      <c r="B186" s="106">
        <v>2</v>
      </c>
      <c r="C186" s="28">
        <v>904</v>
      </c>
      <c r="D186" s="28">
        <v>1003</v>
      </c>
      <c r="E186" s="29" t="s">
        <v>150</v>
      </c>
      <c r="F186" s="28">
        <v>313</v>
      </c>
      <c r="G186" s="28">
        <v>21263</v>
      </c>
      <c r="H186" s="211">
        <f>68500+340000</f>
        <v>408500</v>
      </c>
      <c r="I186" s="211">
        <v>0</v>
      </c>
      <c r="J186" s="24">
        <v>0</v>
      </c>
    </row>
    <row r="187" spans="1:10" ht="15" customHeight="1">
      <c r="A187" s="171" t="s">
        <v>24</v>
      </c>
      <c r="B187" s="106">
        <v>3</v>
      </c>
      <c r="C187" s="28">
        <v>904</v>
      </c>
      <c r="D187" s="28">
        <v>1003</v>
      </c>
      <c r="E187" s="29" t="s">
        <v>150</v>
      </c>
      <c r="F187" s="28">
        <v>244</v>
      </c>
      <c r="G187" s="28">
        <v>21300</v>
      </c>
      <c r="H187" s="211">
        <f>H188</f>
        <v>9955309.7</v>
      </c>
      <c r="I187" s="211">
        <f>I188</f>
        <v>0</v>
      </c>
      <c r="J187" s="24">
        <f>J188</f>
        <v>0</v>
      </c>
    </row>
    <row r="188" spans="1:10" ht="18.75" customHeight="1">
      <c r="A188" s="151" t="s">
        <v>26</v>
      </c>
      <c r="B188" s="58">
        <v>4</v>
      </c>
      <c r="C188" s="28">
        <v>904</v>
      </c>
      <c r="D188" s="28">
        <v>1003</v>
      </c>
      <c r="E188" s="29" t="s">
        <v>150</v>
      </c>
      <c r="F188" s="28">
        <v>244</v>
      </c>
      <c r="G188" s="28">
        <v>21340</v>
      </c>
      <c r="H188" s="211">
        <f>H189+H190</f>
        <v>9955309.7</v>
      </c>
      <c r="I188" s="211">
        <f>I189+I190</f>
        <v>0</v>
      </c>
      <c r="J188" s="24">
        <f>J189+J190</f>
        <v>0</v>
      </c>
    </row>
    <row r="189" spans="1:10" ht="18.75" customHeight="1">
      <c r="A189" s="277" t="s">
        <v>95</v>
      </c>
      <c r="B189" s="272">
        <v>5</v>
      </c>
      <c r="C189" s="278">
        <v>904</v>
      </c>
      <c r="D189" s="278">
        <v>1003</v>
      </c>
      <c r="E189" s="279" t="s">
        <v>228</v>
      </c>
      <c r="F189" s="278">
        <v>244</v>
      </c>
      <c r="G189" s="283" t="s">
        <v>229</v>
      </c>
      <c r="H189" s="280">
        <v>2605309.7</v>
      </c>
      <c r="I189" s="280">
        <v>0</v>
      </c>
      <c r="J189" s="281">
        <v>0</v>
      </c>
    </row>
    <row r="190" spans="1:10" ht="19.5" customHeight="1" thickBot="1">
      <c r="A190" s="152" t="s">
        <v>95</v>
      </c>
      <c r="B190" s="108">
        <v>6</v>
      </c>
      <c r="C190" s="36">
        <v>904</v>
      </c>
      <c r="D190" s="36">
        <v>1003</v>
      </c>
      <c r="E190" s="127" t="s">
        <v>150</v>
      </c>
      <c r="F190" s="36">
        <v>244</v>
      </c>
      <c r="G190" s="36">
        <v>21342</v>
      </c>
      <c r="H190" s="215">
        <v>7350000</v>
      </c>
      <c r="I190" s="215">
        <v>0</v>
      </c>
      <c r="J190" s="215">
        <v>0</v>
      </c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10" ht="45" customHeight="1">
      <c r="A192" s="322" t="s">
        <v>186</v>
      </c>
      <c r="B192" s="322"/>
      <c r="C192" s="322"/>
      <c r="D192" s="322"/>
      <c r="E192" s="322"/>
      <c r="F192" s="322"/>
      <c r="G192" s="322"/>
      <c r="H192" s="322"/>
      <c r="I192" s="315"/>
      <c r="J192" s="315"/>
    </row>
    <row r="193" spans="1:8" ht="13.5" thickBot="1">
      <c r="A193" s="129"/>
      <c r="B193" s="129"/>
      <c r="C193" s="130"/>
      <c r="D193" s="130"/>
      <c r="E193" s="130"/>
      <c r="F193" s="130"/>
      <c r="G193" s="129"/>
      <c r="H193" s="131"/>
    </row>
    <row r="194" spans="1:10" ht="26.25" customHeight="1">
      <c r="A194" s="316" t="s">
        <v>7</v>
      </c>
      <c r="B194" s="318" t="s">
        <v>83</v>
      </c>
      <c r="C194" s="320" t="s">
        <v>8</v>
      </c>
      <c r="D194" s="320"/>
      <c r="E194" s="320"/>
      <c r="F194" s="320"/>
      <c r="G194" s="340" t="s">
        <v>84</v>
      </c>
      <c r="H194" s="214" t="s">
        <v>198</v>
      </c>
      <c r="I194" s="214" t="s">
        <v>230</v>
      </c>
      <c r="J194" s="52" t="s">
        <v>256</v>
      </c>
    </row>
    <row r="195" spans="1:10" ht="20.25" thickBot="1">
      <c r="A195" s="317"/>
      <c r="B195" s="319"/>
      <c r="C195" s="226" t="s">
        <v>9</v>
      </c>
      <c r="D195" s="227" t="s">
        <v>10</v>
      </c>
      <c r="E195" s="227" t="s">
        <v>11</v>
      </c>
      <c r="F195" s="227" t="s">
        <v>12</v>
      </c>
      <c r="G195" s="341"/>
      <c r="H195" s="218" t="s">
        <v>85</v>
      </c>
      <c r="I195" s="218" t="s">
        <v>85</v>
      </c>
      <c r="J195" s="219" t="s">
        <v>85</v>
      </c>
    </row>
    <row r="196" spans="1:10" ht="11.25" customHeight="1" thickBot="1">
      <c r="A196" s="140">
        <v>1</v>
      </c>
      <c r="B196" s="142">
        <v>2</v>
      </c>
      <c r="C196" s="142">
        <v>3</v>
      </c>
      <c r="D196" s="142">
        <v>4</v>
      </c>
      <c r="E196" s="142">
        <v>5</v>
      </c>
      <c r="F196" s="142">
        <v>6</v>
      </c>
      <c r="G196" s="142">
        <v>7</v>
      </c>
      <c r="H196" s="73">
        <v>8</v>
      </c>
      <c r="I196" s="73">
        <v>9</v>
      </c>
      <c r="J196" s="74">
        <v>10</v>
      </c>
    </row>
    <row r="197" spans="1:10" ht="12.75">
      <c r="A197" s="189" t="s">
        <v>13</v>
      </c>
      <c r="B197" s="190">
        <v>1</v>
      </c>
      <c r="C197" s="191">
        <v>904</v>
      </c>
      <c r="D197" s="191">
        <v>1102</v>
      </c>
      <c r="E197" s="191" t="s">
        <v>113</v>
      </c>
      <c r="F197" s="191">
        <v>244</v>
      </c>
      <c r="G197" s="191">
        <v>21000</v>
      </c>
      <c r="H197" s="230">
        <f>H198+H203+H201+H200</f>
        <v>21800</v>
      </c>
      <c r="I197" s="230">
        <f>I198+I203+I201+I200</f>
        <v>0</v>
      </c>
      <c r="J197" s="193">
        <f>J198+J203+J201+J200</f>
        <v>0</v>
      </c>
    </row>
    <row r="198" spans="1:10" ht="12.75">
      <c r="A198" s="65" t="s">
        <v>55</v>
      </c>
      <c r="B198" s="106">
        <v>2</v>
      </c>
      <c r="C198" s="28">
        <v>904</v>
      </c>
      <c r="D198" s="28">
        <v>1102</v>
      </c>
      <c r="E198" s="28" t="s">
        <v>113</v>
      </c>
      <c r="F198" s="28">
        <v>244</v>
      </c>
      <c r="G198" s="28">
        <v>21222</v>
      </c>
      <c r="H198" s="211">
        <f>SUM(H199:H199)</f>
        <v>0</v>
      </c>
      <c r="I198" s="211">
        <f>SUM(I199:I199)</f>
        <v>0</v>
      </c>
      <c r="J198" s="24">
        <f>SUM(J199:J199)</f>
        <v>0</v>
      </c>
    </row>
    <row r="199" spans="1:10" ht="12.75">
      <c r="A199" s="33" t="s">
        <v>114</v>
      </c>
      <c r="B199" s="106">
        <v>3</v>
      </c>
      <c r="C199" s="34">
        <v>904</v>
      </c>
      <c r="D199" s="34">
        <v>1102</v>
      </c>
      <c r="E199" s="34" t="s">
        <v>113</v>
      </c>
      <c r="F199" s="34">
        <v>244</v>
      </c>
      <c r="G199" s="34">
        <v>21222</v>
      </c>
      <c r="H199" s="212">
        <v>0</v>
      </c>
      <c r="I199" s="212">
        <v>0</v>
      </c>
      <c r="J199" s="23">
        <v>0</v>
      </c>
    </row>
    <row r="200" spans="1:10" ht="12.75">
      <c r="A200" s="65" t="s">
        <v>34</v>
      </c>
      <c r="B200" s="106">
        <v>4</v>
      </c>
      <c r="C200" s="85">
        <v>904</v>
      </c>
      <c r="D200" s="121">
        <v>1102</v>
      </c>
      <c r="E200" s="85" t="s">
        <v>113</v>
      </c>
      <c r="F200" s="85">
        <v>244</v>
      </c>
      <c r="G200" s="85">
        <v>21225</v>
      </c>
      <c r="H200" s="235">
        <v>0</v>
      </c>
      <c r="I200" s="235">
        <v>0</v>
      </c>
      <c r="J200" s="88">
        <v>0</v>
      </c>
    </row>
    <row r="201" spans="1:10" ht="12.75">
      <c r="A201" s="65" t="s">
        <v>21</v>
      </c>
      <c r="B201" s="58">
        <v>7</v>
      </c>
      <c r="C201" s="28">
        <v>904</v>
      </c>
      <c r="D201" s="28">
        <v>1102</v>
      </c>
      <c r="E201" s="28" t="s">
        <v>113</v>
      </c>
      <c r="F201" s="28">
        <v>244</v>
      </c>
      <c r="G201" s="28">
        <v>21226</v>
      </c>
      <c r="H201" s="211">
        <f>H202</f>
        <v>0</v>
      </c>
      <c r="I201" s="211">
        <f>I202</f>
        <v>0</v>
      </c>
      <c r="J201" s="24">
        <f>J202</f>
        <v>0</v>
      </c>
    </row>
    <row r="202" spans="1:10" ht="12.75">
      <c r="A202" s="33" t="s">
        <v>187</v>
      </c>
      <c r="B202" s="106">
        <v>8</v>
      </c>
      <c r="C202" s="34">
        <v>904</v>
      </c>
      <c r="D202" s="34">
        <v>1102</v>
      </c>
      <c r="E202" s="34" t="s">
        <v>113</v>
      </c>
      <c r="F202" s="34">
        <v>244</v>
      </c>
      <c r="G202" s="34">
        <v>21226</v>
      </c>
      <c r="H202" s="212">
        <v>0</v>
      </c>
      <c r="I202" s="212">
        <v>0</v>
      </c>
      <c r="J202" s="23">
        <v>0</v>
      </c>
    </row>
    <row r="203" spans="1:10" ht="12.75">
      <c r="A203" s="65" t="s">
        <v>24</v>
      </c>
      <c r="B203" s="106">
        <v>9</v>
      </c>
      <c r="C203" s="28">
        <v>904</v>
      </c>
      <c r="D203" s="28">
        <v>1102</v>
      </c>
      <c r="E203" s="28" t="s">
        <v>113</v>
      </c>
      <c r="F203" s="28">
        <v>244</v>
      </c>
      <c r="G203" s="28">
        <v>21300</v>
      </c>
      <c r="H203" s="211">
        <f>H204+H205</f>
        <v>21800</v>
      </c>
      <c r="I203" s="211">
        <f>I204+I205</f>
        <v>0</v>
      </c>
      <c r="J203" s="24">
        <f>J204+J205</f>
        <v>0</v>
      </c>
    </row>
    <row r="204" spans="1:10" ht="12.75">
      <c r="A204" s="65" t="s">
        <v>25</v>
      </c>
      <c r="B204" s="58">
        <v>10</v>
      </c>
      <c r="C204" s="28">
        <v>904</v>
      </c>
      <c r="D204" s="28">
        <v>1101</v>
      </c>
      <c r="E204" s="28" t="s">
        <v>263</v>
      </c>
      <c r="F204" s="28">
        <v>244</v>
      </c>
      <c r="G204" s="28">
        <v>21310</v>
      </c>
      <c r="H204" s="211">
        <v>21800</v>
      </c>
      <c r="I204" s="211">
        <v>0</v>
      </c>
      <c r="J204" s="24">
        <v>0</v>
      </c>
    </row>
    <row r="205" spans="1:10" ht="13.5" thickBot="1">
      <c r="A205" s="242" t="s">
        <v>26</v>
      </c>
      <c r="B205" s="108">
        <v>11</v>
      </c>
      <c r="C205" s="156">
        <v>904</v>
      </c>
      <c r="D205" s="156">
        <v>1102</v>
      </c>
      <c r="E205" s="156" t="s">
        <v>113</v>
      </c>
      <c r="F205" s="156">
        <v>244</v>
      </c>
      <c r="G205" s="156">
        <v>21340</v>
      </c>
      <c r="H205" s="232">
        <v>0</v>
      </c>
      <c r="I205" s="232">
        <v>0</v>
      </c>
      <c r="J205" s="158">
        <v>0</v>
      </c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10" ht="50.25" customHeight="1">
      <c r="A207" s="322" t="s">
        <v>129</v>
      </c>
      <c r="B207" s="322"/>
      <c r="C207" s="322"/>
      <c r="D207" s="322"/>
      <c r="E207" s="322"/>
      <c r="F207" s="322"/>
      <c r="G207" s="322"/>
      <c r="H207" s="322"/>
      <c r="I207" s="315"/>
      <c r="J207" s="315"/>
    </row>
    <row r="208" spans="1:8" ht="13.5" thickBot="1">
      <c r="A208" s="129"/>
      <c r="B208" s="129"/>
      <c r="C208" s="130"/>
      <c r="D208" s="130"/>
      <c r="E208" s="130"/>
      <c r="F208" s="130"/>
      <c r="G208" s="129"/>
      <c r="H208" s="131"/>
    </row>
    <row r="209" spans="1:10" ht="12.75">
      <c r="A209" s="316" t="s">
        <v>7</v>
      </c>
      <c r="B209" s="318" t="s">
        <v>83</v>
      </c>
      <c r="C209" s="320" t="s">
        <v>8</v>
      </c>
      <c r="D209" s="320"/>
      <c r="E209" s="320"/>
      <c r="F209" s="320"/>
      <c r="G209" s="308" t="s">
        <v>84</v>
      </c>
      <c r="H209" s="214" t="s">
        <v>198</v>
      </c>
      <c r="I209" s="214" t="s">
        <v>230</v>
      </c>
      <c r="J209" s="52" t="s">
        <v>256</v>
      </c>
    </row>
    <row r="210" spans="1:10" ht="20.25" thickBot="1">
      <c r="A210" s="317"/>
      <c r="B210" s="319"/>
      <c r="C210" s="226" t="s">
        <v>9</v>
      </c>
      <c r="D210" s="227" t="s">
        <v>10</v>
      </c>
      <c r="E210" s="227" t="s">
        <v>11</v>
      </c>
      <c r="F210" s="227" t="s">
        <v>12</v>
      </c>
      <c r="G210" s="309"/>
      <c r="H210" s="218" t="s">
        <v>85</v>
      </c>
      <c r="I210" s="218" t="s">
        <v>85</v>
      </c>
      <c r="J210" s="219" t="s">
        <v>85</v>
      </c>
    </row>
    <row r="211" spans="1:10" ht="13.5" thickBot="1">
      <c r="A211" s="140">
        <v>1</v>
      </c>
      <c r="B211" s="142">
        <v>2</v>
      </c>
      <c r="C211" s="142">
        <v>3</v>
      </c>
      <c r="D211" s="142">
        <v>4</v>
      </c>
      <c r="E211" s="142">
        <v>5</v>
      </c>
      <c r="F211" s="142">
        <v>6</v>
      </c>
      <c r="G211" s="142">
        <v>7</v>
      </c>
      <c r="H211" s="73">
        <v>8</v>
      </c>
      <c r="I211" s="73">
        <v>9</v>
      </c>
      <c r="J211" s="74">
        <v>10</v>
      </c>
    </row>
    <row r="212" spans="1:10" ht="12.75">
      <c r="A212" s="189" t="s">
        <v>13</v>
      </c>
      <c r="B212" s="190">
        <v>1</v>
      </c>
      <c r="C212" s="191">
        <v>904</v>
      </c>
      <c r="D212" s="192" t="s">
        <v>169</v>
      </c>
      <c r="E212" s="191" t="s">
        <v>173</v>
      </c>
      <c r="F212" s="191">
        <v>244</v>
      </c>
      <c r="G212" s="191">
        <v>21300</v>
      </c>
      <c r="H212" s="230">
        <f>H213+H219</f>
        <v>0</v>
      </c>
      <c r="I212" s="230">
        <f>I213+I219</f>
        <v>0</v>
      </c>
      <c r="J212" s="193">
        <f>J213+J219</f>
        <v>0</v>
      </c>
    </row>
    <row r="213" spans="1:10" ht="12.75">
      <c r="A213" s="65" t="s">
        <v>17</v>
      </c>
      <c r="B213" s="106">
        <v>2</v>
      </c>
      <c r="C213" s="85">
        <v>904</v>
      </c>
      <c r="D213" s="85" t="s">
        <v>169</v>
      </c>
      <c r="E213" s="85" t="s">
        <v>170</v>
      </c>
      <c r="F213" s="85">
        <v>244</v>
      </c>
      <c r="G213" s="85">
        <v>21220</v>
      </c>
      <c r="H213" s="235">
        <f>H214+H216</f>
        <v>0</v>
      </c>
      <c r="I213" s="235">
        <f>I214+I216</f>
        <v>0</v>
      </c>
      <c r="J213" s="88">
        <f>J214+J216</f>
        <v>0</v>
      </c>
    </row>
    <row r="214" spans="1:10" ht="12.75">
      <c r="A214" s="65" t="s">
        <v>18</v>
      </c>
      <c r="B214" s="106">
        <v>3</v>
      </c>
      <c r="C214" s="85">
        <v>904</v>
      </c>
      <c r="D214" s="85" t="s">
        <v>169</v>
      </c>
      <c r="E214" s="85" t="s">
        <v>170</v>
      </c>
      <c r="F214" s="85">
        <v>244</v>
      </c>
      <c r="G214" s="85">
        <v>21222</v>
      </c>
      <c r="H214" s="235">
        <f>H215</f>
        <v>0</v>
      </c>
      <c r="I214" s="235">
        <f>I215</f>
        <v>0</v>
      </c>
      <c r="J214" s="88">
        <f>J215</f>
        <v>0</v>
      </c>
    </row>
    <row r="215" spans="1:10" ht="22.5">
      <c r="A215" s="237" t="s">
        <v>182</v>
      </c>
      <c r="B215" s="106">
        <v>4</v>
      </c>
      <c r="C215" s="34">
        <v>904</v>
      </c>
      <c r="D215" s="34" t="s">
        <v>169</v>
      </c>
      <c r="E215" s="34" t="s">
        <v>170</v>
      </c>
      <c r="F215" s="34">
        <v>244</v>
      </c>
      <c r="G215" s="34">
        <v>21222</v>
      </c>
      <c r="H215" s="212">
        <v>0</v>
      </c>
      <c r="I215" s="212">
        <v>0</v>
      </c>
      <c r="J215" s="23">
        <v>0</v>
      </c>
    </row>
    <row r="216" spans="1:10" ht="12.75">
      <c r="A216" s="5" t="s">
        <v>21</v>
      </c>
      <c r="B216" s="56">
        <v>5</v>
      </c>
      <c r="C216" s="197">
        <v>904</v>
      </c>
      <c r="D216" s="197"/>
      <c r="E216" s="197" t="s">
        <v>189</v>
      </c>
      <c r="F216" s="197">
        <v>244</v>
      </c>
      <c r="G216" s="197">
        <v>21226</v>
      </c>
      <c r="H216" s="235">
        <f>SUM(H217:H218)</f>
        <v>0</v>
      </c>
      <c r="I216" s="235">
        <f>SUM(I217:I218)</f>
        <v>0</v>
      </c>
      <c r="J216" s="88">
        <f>SUM(J217:J218)</f>
        <v>0</v>
      </c>
    </row>
    <row r="217" spans="1:10" ht="12.75">
      <c r="A217" s="38" t="s">
        <v>190</v>
      </c>
      <c r="B217" s="57">
        <v>6</v>
      </c>
      <c r="C217" s="198">
        <v>904</v>
      </c>
      <c r="D217" s="198" t="s">
        <v>191</v>
      </c>
      <c r="E217" s="198" t="s">
        <v>189</v>
      </c>
      <c r="F217" s="198">
        <v>244</v>
      </c>
      <c r="G217" s="198">
        <v>21226</v>
      </c>
      <c r="H217" s="236">
        <v>0</v>
      </c>
      <c r="I217" s="236">
        <v>0</v>
      </c>
      <c r="J217" s="90">
        <v>0</v>
      </c>
    </row>
    <row r="218" spans="1:10" ht="12.75">
      <c r="A218" s="4" t="s">
        <v>183</v>
      </c>
      <c r="B218" s="57">
        <v>7</v>
      </c>
      <c r="C218" s="3">
        <v>904</v>
      </c>
      <c r="D218" s="3" t="s">
        <v>169</v>
      </c>
      <c r="E218" s="3" t="s">
        <v>170</v>
      </c>
      <c r="F218" s="3">
        <v>244</v>
      </c>
      <c r="G218" s="3">
        <v>21226</v>
      </c>
      <c r="H218" s="212">
        <v>0</v>
      </c>
      <c r="I218" s="212">
        <v>0</v>
      </c>
      <c r="J218" s="23">
        <v>0</v>
      </c>
    </row>
    <row r="219" spans="1:10" ht="12.75">
      <c r="A219" s="65" t="s">
        <v>24</v>
      </c>
      <c r="B219" s="106">
        <v>8</v>
      </c>
      <c r="C219" s="28">
        <v>904</v>
      </c>
      <c r="D219" s="28" t="s">
        <v>169</v>
      </c>
      <c r="E219" s="28" t="s">
        <v>170</v>
      </c>
      <c r="F219" s="28">
        <v>244</v>
      </c>
      <c r="G219" s="28">
        <v>21300</v>
      </c>
      <c r="H219" s="211">
        <f>H220+H221</f>
        <v>0</v>
      </c>
      <c r="I219" s="211">
        <f>I220+I221</f>
        <v>0</v>
      </c>
      <c r="J219" s="24">
        <f>J220+J221</f>
        <v>0</v>
      </c>
    </row>
    <row r="220" spans="1:10" ht="12.75">
      <c r="A220" s="65" t="s">
        <v>25</v>
      </c>
      <c r="B220" s="58">
        <v>9</v>
      </c>
      <c r="C220" s="28">
        <v>904</v>
      </c>
      <c r="D220" s="28" t="s">
        <v>169</v>
      </c>
      <c r="E220" s="28" t="s">
        <v>170</v>
      </c>
      <c r="F220" s="28">
        <v>244</v>
      </c>
      <c r="G220" s="28">
        <v>21310</v>
      </c>
      <c r="H220" s="211">
        <v>0</v>
      </c>
      <c r="I220" s="211">
        <v>0</v>
      </c>
      <c r="J220" s="24">
        <v>0</v>
      </c>
    </row>
    <row r="221" spans="1:10" ht="12.75">
      <c r="A221" s="65" t="s">
        <v>26</v>
      </c>
      <c r="B221" s="58">
        <v>10</v>
      </c>
      <c r="C221" s="28">
        <v>904</v>
      </c>
      <c r="D221" s="29">
        <v>1101</v>
      </c>
      <c r="E221" s="28" t="s">
        <v>113</v>
      </c>
      <c r="F221" s="28">
        <v>244</v>
      </c>
      <c r="G221" s="28">
        <v>21340</v>
      </c>
      <c r="H221" s="211">
        <f>SUM(H222:H230)</f>
        <v>0</v>
      </c>
      <c r="I221" s="211">
        <f>SUM(I222:I230)</f>
        <v>0</v>
      </c>
      <c r="J221" s="24">
        <f>SUM(J222:J230)</f>
        <v>0</v>
      </c>
    </row>
    <row r="222" spans="1:10" ht="21">
      <c r="A222" s="33" t="s">
        <v>184</v>
      </c>
      <c r="B222" s="106">
        <v>11</v>
      </c>
      <c r="C222" s="34">
        <v>904</v>
      </c>
      <c r="D222" s="120" t="s">
        <v>169</v>
      </c>
      <c r="E222" s="34" t="s">
        <v>170</v>
      </c>
      <c r="F222" s="34">
        <v>244</v>
      </c>
      <c r="G222" s="34">
        <v>21345</v>
      </c>
      <c r="H222" s="212">
        <v>0</v>
      </c>
      <c r="I222" s="212">
        <v>0</v>
      </c>
      <c r="J222" s="23">
        <v>0</v>
      </c>
    </row>
    <row r="223" spans="1:10" ht="12.75">
      <c r="A223" s="33" t="s">
        <v>128</v>
      </c>
      <c r="B223" s="106">
        <v>12</v>
      </c>
      <c r="C223" s="34">
        <v>904</v>
      </c>
      <c r="D223" s="120" t="s">
        <v>127</v>
      </c>
      <c r="E223" s="34" t="s">
        <v>176</v>
      </c>
      <c r="F223" s="34">
        <v>244</v>
      </c>
      <c r="G223" s="34">
        <v>21349</v>
      </c>
      <c r="H223" s="212">
        <v>0</v>
      </c>
      <c r="I223" s="212">
        <v>0</v>
      </c>
      <c r="J223" s="23">
        <v>0</v>
      </c>
    </row>
    <row r="224" spans="1:10" ht="32.25" customHeight="1">
      <c r="A224" s="33" t="s">
        <v>178</v>
      </c>
      <c r="B224" s="106">
        <v>13</v>
      </c>
      <c r="C224" s="34">
        <v>904</v>
      </c>
      <c r="D224" s="34" t="s">
        <v>127</v>
      </c>
      <c r="E224" s="34" t="s">
        <v>177</v>
      </c>
      <c r="F224" s="34">
        <v>244</v>
      </c>
      <c r="G224" s="34">
        <v>21349</v>
      </c>
      <c r="H224" s="212">
        <v>0</v>
      </c>
      <c r="I224" s="212">
        <v>0</v>
      </c>
      <c r="J224" s="23">
        <v>0</v>
      </c>
    </row>
    <row r="225" spans="1:10" ht="21">
      <c r="A225" s="33" t="s">
        <v>171</v>
      </c>
      <c r="B225" s="106">
        <v>14</v>
      </c>
      <c r="C225" s="34">
        <v>904</v>
      </c>
      <c r="D225" s="34" t="s">
        <v>169</v>
      </c>
      <c r="E225" s="34" t="s">
        <v>170</v>
      </c>
      <c r="F225" s="34">
        <v>244</v>
      </c>
      <c r="G225" s="34">
        <v>21349</v>
      </c>
      <c r="H225" s="212">
        <v>0</v>
      </c>
      <c r="I225" s="212">
        <v>0</v>
      </c>
      <c r="J225" s="23">
        <v>0</v>
      </c>
    </row>
    <row r="226" spans="1:10" ht="30.75" customHeight="1">
      <c r="A226" s="122" t="s">
        <v>168</v>
      </c>
      <c r="B226" s="106">
        <v>15</v>
      </c>
      <c r="C226" s="34">
        <v>904</v>
      </c>
      <c r="D226" s="120" t="s">
        <v>169</v>
      </c>
      <c r="E226" s="34" t="s">
        <v>170</v>
      </c>
      <c r="F226" s="34">
        <v>244</v>
      </c>
      <c r="G226" s="34">
        <v>21349</v>
      </c>
      <c r="H226" s="212">
        <v>0</v>
      </c>
      <c r="I226" s="212">
        <v>0</v>
      </c>
      <c r="J226" s="23">
        <v>0</v>
      </c>
    </row>
    <row r="227" spans="1:10" ht="12.75">
      <c r="A227" s="33" t="s">
        <v>179</v>
      </c>
      <c r="B227" s="106">
        <v>16</v>
      </c>
      <c r="C227" s="34">
        <v>904</v>
      </c>
      <c r="D227" s="34" t="s">
        <v>127</v>
      </c>
      <c r="E227" s="34" t="s">
        <v>180</v>
      </c>
      <c r="F227" s="34">
        <v>244</v>
      </c>
      <c r="G227" s="34">
        <v>21349</v>
      </c>
      <c r="H227" s="212">
        <v>0</v>
      </c>
      <c r="I227" s="212">
        <v>0</v>
      </c>
      <c r="J227" s="23">
        <v>0</v>
      </c>
    </row>
    <row r="228" spans="1:10" ht="12.75">
      <c r="A228" s="33" t="s">
        <v>172</v>
      </c>
      <c r="B228" s="106">
        <v>17</v>
      </c>
      <c r="C228" s="34">
        <v>904</v>
      </c>
      <c r="D228" s="34" t="s">
        <v>169</v>
      </c>
      <c r="E228" s="34" t="s">
        <v>175</v>
      </c>
      <c r="F228" s="34">
        <v>244</v>
      </c>
      <c r="G228" s="34">
        <v>21349</v>
      </c>
      <c r="H228" s="212">
        <v>0</v>
      </c>
      <c r="I228" s="212">
        <v>0</v>
      </c>
      <c r="J228" s="23">
        <v>0</v>
      </c>
    </row>
    <row r="229" spans="1:10" ht="12.75">
      <c r="A229" s="33" t="s">
        <v>131</v>
      </c>
      <c r="B229" s="106">
        <v>18</v>
      </c>
      <c r="C229" s="34">
        <v>904</v>
      </c>
      <c r="D229" s="34" t="s">
        <v>169</v>
      </c>
      <c r="E229" s="34" t="s">
        <v>173</v>
      </c>
      <c r="F229" s="34">
        <v>244</v>
      </c>
      <c r="G229" s="34">
        <v>21349</v>
      </c>
      <c r="H229" s="212">
        <v>0</v>
      </c>
      <c r="I229" s="212">
        <v>0</v>
      </c>
      <c r="J229" s="23">
        <v>0</v>
      </c>
    </row>
    <row r="230" spans="1:10" ht="13.5" thickBot="1">
      <c r="A230" s="35" t="s">
        <v>174</v>
      </c>
      <c r="B230" s="108">
        <v>19</v>
      </c>
      <c r="C230" s="36">
        <v>904</v>
      </c>
      <c r="D230" s="36" t="s">
        <v>169</v>
      </c>
      <c r="E230" s="36" t="s">
        <v>181</v>
      </c>
      <c r="F230" s="36">
        <v>244</v>
      </c>
      <c r="G230" s="36">
        <v>21349</v>
      </c>
      <c r="H230" s="215">
        <v>0</v>
      </c>
      <c r="I230" s="215">
        <v>0</v>
      </c>
      <c r="J230" s="37">
        <v>0</v>
      </c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10" ht="12.75">
      <c r="A232" s="128"/>
      <c r="B232" s="128"/>
      <c r="C232" s="128"/>
      <c r="D232" s="128"/>
      <c r="E232" s="128"/>
      <c r="F232" s="128"/>
      <c r="G232" s="172"/>
      <c r="H232" s="234"/>
      <c r="I232" s="172" t="s">
        <v>86</v>
      </c>
      <c r="J232" s="160" t="s">
        <v>102</v>
      </c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10" ht="23.25" customHeight="1">
      <c r="A234" s="328" t="s">
        <v>257</v>
      </c>
      <c r="B234" s="328"/>
      <c r="C234" s="328"/>
      <c r="D234" s="328"/>
      <c r="E234" s="328"/>
      <c r="F234" s="328"/>
      <c r="G234" s="328"/>
      <c r="H234" s="328"/>
      <c r="I234" s="315"/>
      <c r="J234" s="315"/>
    </row>
    <row r="235" spans="1:8" ht="13.5" thickBot="1">
      <c r="A235" s="132"/>
      <c r="B235" s="132"/>
      <c r="C235" s="132"/>
      <c r="D235" s="132"/>
      <c r="E235" s="132"/>
      <c r="F235" s="132"/>
      <c r="G235" s="133"/>
      <c r="H235" s="134"/>
    </row>
    <row r="236" spans="1:10" ht="31.5" customHeight="1">
      <c r="A236" s="316" t="s">
        <v>7</v>
      </c>
      <c r="B236" s="318" t="s">
        <v>83</v>
      </c>
      <c r="C236" s="320" t="s">
        <v>8</v>
      </c>
      <c r="D236" s="320"/>
      <c r="E236" s="320"/>
      <c r="F236" s="320"/>
      <c r="G236" s="308" t="s">
        <v>84</v>
      </c>
      <c r="H236" s="214" t="s">
        <v>198</v>
      </c>
      <c r="I236" s="214" t="s">
        <v>230</v>
      </c>
      <c r="J236" s="52" t="s">
        <v>256</v>
      </c>
    </row>
    <row r="237" spans="1:10" ht="20.25" thickBot="1">
      <c r="A237" s="317"/>
      <c r="B237" s="319"/>
      <c r="C237" s="226" t="s">
        <v>9</v>
      </c>
      <c r="D237" s="227" t="s">
        <v>10</v>
      </c>
      <c r="E237" s="227" t="s">
        <v>11</v>
      </c>
      <c r="F237" s="227" t="s">
        <v>12</v>
      </c>
      <c r="G237" s="309"/>
      <c r="H237" s="218" t="s">
        <v>85</v>
      </c>
      <c r="I237" s="218" t="s">
        <v>85</v>
      </c>
      <c r="J237" s="219" t="s">
        <v>85</v>
      </c>
    </row>
    <row r="238" spans="1:10" ht="13.5" thickBot="1">
      <c r="A238" s="260">
        <v>1</v>
      </c>
      <c r="B238" s="261">
        <v>2</v>
      </c>
      <c r="C238" s="261">
        <v>3</v>
      </c>
      <c r="D238" s="261">
        <v>4</v>
      </c>
      <c r="E238" s="261">
        <v>5</v>
      </c>
      <c r="F238" s="261">
        <v>6</v>
      </c>
      <c r="G238" s="261">
        <v>7</v>
      </c>
      <c r="H238" s="73">
        <v>8</v>
      </c>
      <c r="I238" s="73">
        <v>9</v>
      </c>
      <c r="J238" s="74">
        <v>10</v>
      </c>
    </row>
    <row r="239" spans="1:13" ht="15" customHeight="1">
      <c r="A239" s="255" t="s">
        <v>13</v>
      </c>
      <c r="B239" s="190">
        <v>1</v>
      </c>
      <c r="C239" s="256">
        <v>904</v>
      </c>
      <c r="D239" s="256" t="s">
        <v>38</v>
      </c>
      <c r="E239" s="257" t="s">
        <v>152</v>
      </c>
      <c r="F239" s="256"/>
      <c r="G239" s="256">
        <v>21000</v>
      </c>
      <c r="H239" s="258">
        <f>H240+H255+H280+H284+H282+H281+H283</f>
        <v>126070325.4</v>
      </c>
      <c r="I239" s="258">
        <f>I240+I255+I280+I284+I282+I281+I283</f>
        <v>133078197.4</v>
      </c>
      <c r="J239" s="259">
        <f>J240+J255+J280+J284+J282+J281+J283</f>
        <v>125354666.4</v>
      </c>
      <c r="K239" s="254">
        <f>H22+H69+H80+H101+H113+H128+H185+H197+H168</f>
        <v>126092125.4</v>
      </c>
      <c r="L239" s="254">
        <f>H239-K239</f>
        <v>-21800</v>
      </c>
      <c r="M239" s="254"/>
    </row>
    <row r="240" spans="1:10" ht="15" customHeight="1">
      <c r="A240" s="92" t="s">
        <v>14</v>
      </c>
      <c r="B240" s="58">
        <v>2</v>
      </c>
      <c r="C240" s="98">
        <v>904</v>
      </c>
      <c r="D240" s="98" t="s">
        <v>38</v>
      </c>
      <c r="E240" s="98" t="s">
        <v>149</v>
      </c>
      <c r="F240" s="98">
        <v>111</v>
      </c>
      <c r="G240" s="98">
        <v>21210</v>
      </c>
      <c r="H240" s="246">
        <f>H241+H247+H250</f>
        <v>86554211</v>
      </c>
      <c r="I240" s="246">
        <f>I241+I247+I250</f>
        <v>84804211</v>
      </c>
      <c r="J240" s="95">
        <f>J241+J247+J250</f>
        <v>84704211</v>
      </c>
    </row>
    <row r="241" spans="1:11" ht="15" customHeight="1">
      <c r="A241" s="91" t="s">
        <v>39</v>
      </c>
      <c r="B241" s="58">
        <v>3</v>
      </c>
      <c r="C241" s="98">
        <v>904</v>
      </c>
      <c r="D241" s="98" t="s">
        <v>38</v>
      </c>
      <c r="E241" s="98" t="s">
        <v>153</v>
      </c>
      <c r="F241" s="98">
        <v>111</v>
      </c>
      <c r="G241" s="98">
        <v>21211</v>
      </c>
      <c r="H241" s="246">
        <f>SUM(H242:H246)</f>
        <v>65495845.99511628</v>
      </c>
      <c r="I241" s="246">
        <f>I242+I243+I245+I246</f>
        <v>65495845.99511628</v>
      </c>
      <c r="J241" s="95">
        <f>J242+J243+J245+J246</f>
        <v>65495845.99511628</v>
      </c>
      <c r="K241" s="254"/>
    </row>
    <row r="242" spans="1:10" ht="15" customHeight="1">
      <c r="A242" s="92" t="s">
        <v>39</v>
      </c>
      <c r="B242" s="106">
        <v>4</v>
      </c>
      <c r="C242" s="104">
        <v>904</v>
      </c>
      <c r="D242" s="104" t="s">
        <v>38</v>
      </c>
      <c r="E242" s="104" t="s">
        <v>149</v>
      </c>
      <c r="F242" s="104">
        <v>111</v>
      </c>
      <c r="G242" s="104">
        <v>21211</v>
      </c>
      <c r="H242" s="247">
        <f>H82</f>
        <v>63458605</v>
      </c>
      <c r="I242" s="247">
        <f>I82</f>
        <v>63458605</v>
      </c>
      <c r="J242" s="96">
        <f>J82</f>
        <v>63458605</v>
      </c>
    </row>
    <row r="243" spans="1:10" ht="15" customHeight="1">
      <c r="A243" s="92" t="s">
        <v>39</v>
      </c>
      <c r="B243" s="106">
        <v>5</v>
      </c>
      <c r="C243" s="104">
        <v>904</v>
      </c>
      <c r="D243" s="104" t="s">
        <v>38</v>
      </c>
      <c r="E243" s="107" t="s">
        <v>151</v>
      </c>
      <c r="F243" s="104">
        <v>111</v>
      </c>
      <c r="G243" s="104">
        <v>21211</v>
      </c>
      <c r="H243" s="247">
        <f>H103</f>
        <v>435381</v>
      </c>
      <c r="I243" s="247">
        <f>I103</f>
        <v>435381</v>
      </c>
      <c r="J243" s="96">
        <f>J103</f>
        <v>435381</v>
      </c>
    </row>
    <row r="244" spans="1:10" ht="15" customHeight="1">
      <c r="A244" s="92" t="s">
        <v>39</v>
      </c>
      <c r="B244" s="106">
        <v>6</v>
      </c>
      <c r="C244" s="104">
        <v>904</v>
      </c>
      <c r="D244" s="104" t="s">
        <v>38</v>
      </c>
      <c r="E244" s="107" t="s">
        <v>226</v>
      </c>
      <c r="F244" s="104">
        <v>111</v>
      </c>
      <c r="G244" s="104">
        <v>21211</v>
      </c>
      <c r="H244" s="247">
        <f>H104</f>
        <v>0</v>
      </c>
      <c r="I244" s="247">
        <v>0</v>
      </c>
      <c r="J244" s="96">
        <v>0</v>
      </c>
    </row>
    <row r="245" spans="1:10" ht="15" customHeight="1">
      <c r="A245" s="92" t="s">
        <v>39</v>
      </c>
      <c r="B245" s="106">
        <v>7</v>
      </c>
      <c r="C245" s="104">
        <v>904</v>
      </c>
      <c r="D245" s="104" t="s">
        <v>91</v>
      </c>
      <c r="E245" s="104" t="s">
        <v>149</v>
      </c>
      <c r="F245" s="104">
        <v>111</v>
      </c>
      <c r="G245" s="104">
        <v>21211</v>
      </c>
      <c r="H245" s="247">
        <f>H115</f>
        <v>1441859.995116279</v>
      </c>
      <c r="I245" s="247">
        <f>I115</f>
        <v>1441859.995116279</v>
      </c>
      <c r="J245" s="96">
        <f>J115</f>
        <v>1441859.995116279</v>
      </c>
    </row>
    <row r="246" spans="1:10" ht="15" customHeight="1">
      <c r="A246" s="92" t="s">
        <v>162</v>
      </c>
      <c r="B246" s="106">
        <v>8</v>
      </c>
      <c r="C246" s="104">
        <v>904</v>
      </c>
      <c r="D246" s="104" t="s">
        <v>38</v>
      </c>
      <c r="E246" s="104" t="s">
        <v>149</v>
      </c>
      <c r="F246" s="104">
        <v>111</v>
      </c>
      <c r="G246" s="104">
        <v>21266</v>
      </c>
      <c r="H246" s="247">
        <f>H83</f>
        <v>160000</v>
      </c>
      <c r="I246" s="247">
        <f>I83</f>
        <v>160000</v>
      </c>
      <c r="J246" s="96">
        <f>J83</f>
        <v>160000</v>
      </c>
    </row>
    <row r="247" spans="1:10" ht="15" customHeight="1">
      <c r="A247" s="91" t="s">
        <v>15</v>
      </c>
      <c r="B247" s="58">
        <v>9</v>
      </c>
      <c r="C247" s="98">
        <v>904</v>
      </c>
      <c r="D247" s="104" t="s">
        <v>38</v>
      </c>
      <c r="E247" s="98" t="s">
        <v>148</v>
      </c>
      <c r="F247" s="98">
        <v>112</v>
      </c>
      <c r="G247" s="98">
        <v>21212</v>
      </c>
      <c r="H247" s="246">
        <f>H248+H249</f>
        <v>2099400</v>
      </c>
      <c r="I247" s="246">
        <f>I248+I249</f>
        <v>349400</v>
      </c>
      <c r="J247" s="95">
        <f>J248+J249</f>
        <v>249400</v>
      </c>
    </row>
    <row r="248" spans="1:11" ht="20.25" customHeight="1">
      <c r="A248" s="92" t="s">
        <v>16</v>
      </c>
      <c r="B248" s="106">
        <v>10</v>
      </c>
      <c r="C248" s="104">
        <v>904</v>
      </c>
      <c r="D248" s="104" t="s">
        <v>38</v>
      </c>
      <c r="E248" s="104" t="s">
        <v>148</v>
      </c>
      <c r="F248" s="104">
        <v>112</v>
      </c>
      <c r="G248" s="104">
        <v>21212</v>
      </c>
      <c r="H248" s="247">
        <f aca="true" t="shared" si="3" ref="H248:J249">H24</f>
        <v>99400</v>
      </c>
      <c r="I248" s="247">
        <f t="shared" si="3"/>
        <v>99400</v>
      </c>
      <c r="J248" s="96">
        <f t="shared" si="3"/>
        <v>99400</v>
      </c>
      <c r="K248" s="254"/>
    </row>
    <row r="249" spans="1:11" ht="15" customHeight="1">
      <c r="A249" s="92" t="s">
        <v>45</v>
      </c>
      <c r="B249" s="106">
        <v>11</v>
      </c>
      <c r="C249" s="104">
        <v>904</v>
      </c>
      <c r="D249" s="104" t="s">
        <v>38</v>
      </c>
      <c r="E249" s="104" t="s">
        <v>148</v>
      </c>
      <c r="F249" s="104">
        <v>112</v>
      </c>
      <c r="G249" s="104">
        <v>21214</v>
      </c>
      <c r="H249" s="247">
        <f t="shared" si="3"/>
        <v>2000000</v>
      </c>
      <c r="I249" s="247">
        <f t="shared" si="3"/>
        <v>250000</v>
      </c>
      <c r="J249" s="96">
        <f t="shared" si="3"/>
        <v>150000</v>
      </c>
      <c r="K249" s="254"/>
    </row>
    <row r="250" spans="1:10" ht="15" customHeight="1">
      <c r="A250" s="91" t="s">
        <v>40</v>
      </c>
      <c r="B250" s="58">
        <v>12</v>
      </c>
      <c r="C250" s="98">
        <v>904</v>
      </c>
      <c r="D250" s="98" t="s">
        <v>38</v>
      </c>
      <c r="E250" s="98" t="s">
        <v>153</v>
      </c>
      <c r="F250" s="98">
        <v>119</v>
      </c>
      <c r="G250" s="98">
        <v>21213</v>
      </c>
      <c r="H250" s="246">
        <f>SUM(H251:H254)</f>
        <v>18958965.00488372</v>
      </c>
      <c r="I250" s="246">
        <f>I251+I252+I254</f>
        <v>18958965.00488372</v>
      </c>
      <c r="J250" s="95">
        <f>J251+J252+J254</f>
        <v>18958965.00488372</v>
      </c>
    </row>
    <row r="251" spans="1:10" ht="15" customHeight="1">
      <c r="A251" s="92" t="s">
        <v>40</v>
      </c>
      <c r="B251" s="106">
        <v>13</v>
      </c>
      <c r="C251" s="104">
        <v>904</v>
      </c>
      <c r="D251" s="104" t="s">
        <v>38</v>
      </c>
      <c r="E251" s="104" t="s">
        <v>149</v>
      </c>
      <c r="F251" s="104">
        <v>119</v>
      </c>
      <c r="G251" s="104">
        <v>21213</v>
      </c>
      <c r="H251" s="247">
        <f>H84</f>
        <v>18449395</v>
      </c>
      <c r="I251" s="247">
        <f>I84</f>
        <v>18449395</v>
      </c>
      <c r="J251" s="96">
        <f>J84</f>
        <v>18449395</v>
      </c>
    </row>
    <row r="252" spans="1:10" ht="15" customHeight="1">
      <c r="A252" s="92" t="s">
        <v>40</v>
      </c>
      <c r="B252" s="106">
        <v>14</v>
      </c>
      <c r="C252" s="104">
        <v>904</v>
      </c>
      <c r="D252" s="104" t="s">
        <v>38</v>
      </c>
      <c r="E252" s="107" t="s">
        <v>151</v>
      </c>
      <c r="F252" s="104">
        <v>119</v>
      </c>
      <c r="G252" s="104">
        <v>21213</v>
      </c>
      <c r="H252" s="247">
        <f>H106</f>
        <v>91430</v>
      </c>
      <c r="I252" s="247">
        <f>I106</f>
        <v>91430</v>
      </c>
      <c r="J252" s="96">
        <f>J106</f>
        <v>91430</v>
      </c>
    </row>
    <row r="253" spans="1:10" ht="15" customHeight="1">
      <c r="A253" s="92" t="s">
        <v>40</v>
      </c>
      <c r="B253" s="106">
        <v>15</v>
      </c>
      <c r="C253" s="104">
        <v>904</v>
      </c>
      <c r="D253" s="104" t="s">
        <v>38</v>
      </c>
      <c r="E253" s="107" t="s">
        <v>226</v>
      </c>
      <c r="F253" s="104">
        <v>119</v>
      </c>
      <c r="G253" s="104">
        <v>21213</v>
      </c>
      <c r="H253" s="247">
        <f>H105</f>
        <v>0</v>
      </c>
      <c r="I253" s="247">
        <v>0</v>
      </c>
      <c r="J253" s="96">
        <v>0</v>
      </c>
    </row>
    <row r="254" spans="1:11" ht="15" customHeight="1">
      <c r="A254" s="92" t="s">
        <v>40</v>
      </c>
      <c r="B254" s="106">
        <v>16</v>
      </c>
      <c r="C254" s="104">
        <v>904</v>
      </c>
      <c r="D254" s="104" t="s">
        <v>91</v>
      </c>
      <c r="E254" s="104" t="s">
        <v>149</v>
      </c>
      <c r="F254" s="104">
        <v>119</v>
      </c>
      <c r="G254" s="104">
        <v>21213</v>
      </c>
      <c r="H254" s="247">
        <f>H116</f>
        <v>418140.004883721</v>
      </c>
      <c r="I254" s="247">
        <f>I116</f>
        <v>418140.004883721</v>
      </c>
      <c r="J254" s="96">
        <f>J116</f>
        <v>418140.004883721</v>
      </c>
      <c r="K254" s="2" t="s">
        <v>62</v>
      </c>
    </row>
    <row r="255" spans="1:10" ht="15" customHeight="1">
      <c r="A255" s="91" t="s">
        <v>17</v>
      </c>
      <c r="B255" s="58">
        <v>17</v>
      </c>
      <c r="C255" s="98">
        <v>904</v>
      </c>
      <c r="D255" s="104" t="s">
        <v>38</v>
      </c>
      <c r="E255" s="99" t="s">
        <v>156</v>
      </c>
      <c r="F255" s="98" t="s">
        <v>27</v>
      </c>
      <c r="G255" s="98">
        <v>21220</v>
      </c>
      <c r="H255" s="246">
        <f>H256+H257+H258+H259+H263+H267+H273</f>
        <v>13827432.700000001</v>
      </c>
      <c r="I255" s="246">
        <f>I256+I257+I258+I259+I263+I267+I273</f>
        <v>33047364.4</v>
      </c>
      <c r="J255" s="95">
        <f>J256+J257+J258+J259+J263+J267+J273</f>
        <v>36370452.4</v>
      </c>
    </row>
    <row r="256" spans="1:10" ht="15" customHeight="1">
      <c r="A256" s="91" t="s">
        <v>28</v>
      </c>
      <c r="B256" s="58">
        <v>18</v>
      </c>
      <c r="C256" s="98">
        <v>904</v>
      </c>
      <c r="D256" s="98" t="s">
        <v>38</v>
      </c>
      <c r="E256" s="98" t="s">
        <v>149</v>
      </c>
      <c r="F256" s="98">
        <v>244</v>
      </c>
      <c r="G256" s="98">
        <v>21221</v>
      </c>
      <c r="H256" s="246">
        <f>H86</f>
        <v>390960</v>
      </c>
      <c r="I256" s="246">
        <f>I86</f>
        <v>390960</v>
      </c>
      <c r="J256" s="95">
        <f>J86</f>
        <v>390960</v>
      </c>
    </row>
    <row r="257" spans="1:10" ht="15" customHeight="1">
      <c r="A257" s="91" t="s">
        <v>29</v>
      </c>
      <c r="B257" s="58">
        <v>19</v>
      </c>
      <c r="C257" s="98">
        <v>904</v>
      </c>
      <c r="D257" s="98" t="s">
        <v>38</v>
      </c>
      <c r="E257" s="99" t="s">
        <v>148</v>
      </c>
      <c r="F257" s="98">
        <v>244</v>
      </c>
      <c r="G257" s="98">
        <v>21221</v>
      </c>
      <c r="H257" s="246">
        <f aca="true" t="shared" si="4" ref="H257:J258">H27</f>
        <v>70300</v>
      </c>
      <c r="I257" s="246">
        <f t="shared" si="4"/>
        <v>70300</v>
      </c>
      <c r="J257" s="95">
        <f t="shared" si="4"/>
        <v>70300</v>
      </c>
    </row>
    <row r="258" spans="1:10" ht="15" customHeight="1">
      <c r="A258" s="91" t="s">
        <v>30</v>
      </c>
      <c r="B258" s="58">
        <v>20</v>
      </c>
      <c r="C258" s="98">
        <v>904</v>
      </c>
      <c r="D258" s="98" t="s">
        <v>38</v>
      </c>
      <c r="E258" s="99" t="s">
        <v>148</v>
      </c>
      <c r="F258" s="98">
        <v>244</v>
      </c>
      <c r="G258" s="98">
        <v>21221</v>
      </c>
      <c r="H258" s="246">
        <f t="shared" si="4"/>
        <v>0</v>
      </c>
      <c r="I258" s="246">
        <f t="shared" si="4"/>
        <v>0</v>
      </c>
      <c r="J258" s="95">
        <f t="shared" si="4"/>
        <v>0</v>
      </c>
    </row>
    <row r="259" spans="1:10" ht="15" customHeight="1">
      <c r="A259" s="91" t="s">
        <v>18</v>
      </c>
      <c r="B259" s="58">
        <v>21</v>
      </c>
      <c r="C259" s="98">
        <v>904</v>
      </c>
      <c r="D259" s="98" t="s">
        <v>38</v>
      </c>
      <c r="E259" s="99" t="s">
        <v>148</v>
      </c>
      <c r="F259" s="98"/>
      <c r="G259" s="98">
        <v>21222</v>
      </c>
      <c r="H259" s="246">
        <f>SUM(H260:H262)</f>
        <v>332000</v>
      </c>
      <c r="I259" s="246">
        <f>SUM(I260:I262)</f>
        <v>0</v>
      </c>
      <c r="J259" s="95">
        <f>SUM(J260:J262)</f>
        <v>0</v>
      </c>
    </row>
    <row r="260" spans="1:11" ht="21.75" customHeight="1">
      <c r="A260" s="237" t="s">
        <v>122</v>
      </c>
      <c r="B260" s="106">
        <v>22</v>
      </c>
      <c r="C260" s="104">
        <v>904</v>
      </c>
      <c r="D260" s="104" t="s">
        <v>68</v>
      </c>
      <c r="E260" s="104" t="s">
        <v>164</v>
      </c>
      <c r="F260" s="104">
        <v>244</v>
      </c>
      <c r="G260" s="104">
        <v>21222</v>
      </c>
      <c r="H260" s="247">
        <f>H131</f>
        <v>332000</v>
      </c>
      <c r="I260" s="247">
        <f>I131</f>
        <v>0</v>
      </c>
      <c r="J260" s="96">
        <f>J131</f>
        <v>0</v>
      </c>
      <c r="K260" s="254"/>
    </row>
    <row r="261" spans="1:10" ht="21.75" customHeight="1">
      <c r="A261" s="33" t="s">
        <v>114</v>
      </c>
      <c r="B261" s="106">
        <v>23</v>
      </c>
      <c r="C261" s="104">
        <v>904</v>
      </c>
      <c r="D261" s="104">
        <v>1102</v>
      </c>
      <c r="E261" s="104" t="s">
        <v>113</v>
      </c>
      <c r="F261" s="104">
        <v>244</v>
      </c>
      <c r="G261" s="104">
        <v>21222</v>
      </c>
      <c r="H261" s="247">
        <f>H199</f>
        <v>0</v>
      </c>
      <c r="I261" s="247">
        <f>I30</f>
        <v>0</v>
      </c>
      <c r="J261" s="96">
        <f>J30</f>
        <v>0</v>
      </c>
    </row>
    <row r="262" spans="1:10" ht="18.75" customHeight="1">
      <c r="A262" s="33" t="s">
        <v>31</v>
      </c>
      <c r="B262" s="106">
        <v>24</v>
      </c>
      <c r="C262" s="104">
        <v>904</v>
      </c>
      <c r="D262" s="104" t="s">
        <v>38</v>
      </c>
      <c r="E262" s="104" t="s">
        <v>148</v>
      </c>
      <c r="F262" s="104">
        <v>244</v>
      </c>
      <c r="G262" s="104">
        <v>21222</v>
      </c>
      <c r="H262" s="247">
        <f>H31</f>
        <v>0</v>
      </c>
      <c r="I262" s="247">
        <f>I215</f>
        <v>0</v>
      </c>
      <c r="J262" s="96">
        <f>J215</f>
        <v>0</v>
      </c>
    </row>
    <row r="263" spans="1:11" ht="15" customHeight="1">
      <c r="A263" s="91" t="s">
        <v>20</v>
      </c>
      <c r="B263" s="58">
        <v>25</v>
      </c>
      <c r="C263" s="98">
        <v>904</v>
      </c>
      <c r="D263" s="98" t="s">
        <v>38</v>
      </c>
      <c r="E263" s="99" t="s">
        <v>146</v>
      </c>
      <c r="F263" s="98">
        <v>244</v>
      </c>
      <c r="G263" s="98">
        <v>21223</v>
      </c>
      <c r="H263" s="246">
        <f>H264+H265+H266</f>
        <v>11255832</v>
      </c>
      <c r="I263" s="246">
        <f>I264+I265+I266</f>
        <v>31759260</v>
      </c>
      <c r="J263" s="95">
        <f>J264+J265+J266</f>
        <v>35202348</v>
      </c>
      <c r="K263" s="254"/>
    </row>
    <row r="264" spans="1:10" ht="15" customHeight="1">
      <c r="A264" s="33" t="s">
        <v>112</v>
      </c>
      <c r="B264" s="106">
        <v>26</v>
      </c>
      <c r="C264" s="104">
        <v>904</v>
      </c>
      <c r="D264" s="104" t="s">
        <v>38</v>
      </c>
      <c r="E264" s="107" t="s">
        <v>148</v>
      </c>
      <c r="F264" s="104">
        <v>244</v>
      </c>
      <c r="G264" s="104">
        <v>21223</v>
      </c>
      <c r="H264" s="247">
        <f aca="true" t="shared" si="5" ref="H264:J266">H71</f>
        <v>0</v>
      </c>
      <c r="I264" s="247">
        <f t="shared" si="5"/>
        <v>0</v>
      </c>
      <c r="J264" s="96">
        <f t="shared" si="5"/>
        <v>0</v>
      </c>
    </row>
    <row r="265" spans="1:10" ht="15" customHeight="1">
      <c r="A265" s="92" t="s">
        <v>32</v>
      </c>
      <c r="B265" s="106">
        <v>27</v>
      </c>
      <c r="C265" s="104">
        <v>904</v>
      </c>
      <c r="D265" s="104" t="s">
        <v>38</v>
      </c>
      <c r="E265" s="107" t="s">
        <v>148</v>
      </c>
      <c r="F265" s="104">
        <v>244</v>
      </c>
      <c r="G265" s="104">
        <v>21223</v>
      </c>
      <c r="H265" s="247">
        <f t="shared" si="5"/>
        <v>1622767.23</v>
      </c>
      <c r="I265" s="247">
        <f t="shared" si="5"/>
        <v>0</v>
      </c>
      <c r="J265" s="96">
        <f t="shared" si="5"/>
        <v>0</v>
      </c>
    </row>
    <row r="266" spans="1:10" ht="15" customHeight="1">
      <c r="A266" s="92" t="s">
        <v>32</v>
      </c>
      <c r="B266" s="106">
        <v>28</v>
      </c>
      <c r="C266" s="104">
        <v>904</v>
      </c>
      <c r="D266" s="104" t="s">
        <v>38</v>
      </c>
      <c r="E266" s="107" t="s">
        <v>148</v>
      </c>
      <c r="F266" s="104">
        <v>247</v>
      </c>
      <c r="G266" s="104">
        <v>21223</v>
      </c>
      <c r="H266" s="247">
        <f t="shared" si="5"/>
        <v>9633064.77</v>
      </c>
      <c r="I266" s="247">
        <f t="shared" si="5"/>
        <v>31759260</v>
      </c>
      <c r="J266" s="96">
        <f t="shared" si="5"/>
        <v>35202348</v>
      </c>
    </row>
    <row r="267" spans="1:11" ht="15" customHeight="1">
      <c r="A267" s="91" t="s">
        <v>34</v>
      </c>
      <c r="B267" s="58">
        <v>29</v>
      </c>
      <c r="C267" s="98">
        <v>904</v>
      </c>
      <c r="D267" s="98" t="s">
        <v>38</v>
      </c>
      <c r="E267" s="98" t="s">
        <v>156</v>
      </c>
      <c r="F267" s="98">
        <v>244</v>
      </c>
      <c r="G267" s="98">
        <v>21225</v>
      </c>
      <c r="H267" s="246">
        <f>SUM(H268:H272)</f>
        <v>450696.3</v>
      </c>
      <c r="I267" s="246">
        <f>SUM(I268:I272)</f>
        <v>120000</v>
      </c>
      <c r="J267" s="95">
        <f>SUM(J268:J272)</f>
        <v>0</v>
      </c>
      <c r="K267" s="254"/>
    </row>
    <row r="268" spans="1:10" ht="15" customHeight="1">
      <c r="A268" s="92" t="s">
        <v>46</v>
      </c>
      <c r="B268" s="106">
        <v>32</v>
      </c>
      <c r="C268" s="104">
        <v>904</v>
      </c>
      <c r="D268" s="104" t="s">
        <v>38</v>
      </c>
      <c r="E268" s="107" t="s">
        <v>148</v>
      </c>
      <c r="F268" s="104">
        <v>244</v>
      </c>
      <c r="G268" s="104">
        <v>21225</v>
      </c>
      <c r="H268" s="247">
        <f>H35</f>
        <v>450696.3</v>
      </c>
      <c r="I268" s="247">
        <f>I35</f>
        <v>120000</v>
      </c>
      <c r="J268" s="96">
        <f>J35</f>
        <v>0</v>
      </c>
    </row>
    <row r="269" spans="1:10" ht="12.75" customHeight="1">
      <c r="A269" s="298" t="s">
        <v>243</v>
      </c>
      <c r="B269" s="106">
        <v>33</v>
      </c>
      <c r="C269" s="104">
        <v>904</v>
      </c>
      <c r="D269" s="104" t="s">
        <v>68</v>
      </c>
      <c r="E269" s="107" t="s">
        <v>244</v>
      </c>
      <c r="F269" s="104">
        <v>244</v>
      </c>
      <c r="G269" s="104">
        <v>21225</v>
      </c>
      <c r="H269" s="247">
        <f>H134</f>
        <v>0</v>
      </c>
      <c r="I269" s="247"/>
      <c r="J269" s="96"/>
    </row>
    <row r="270" spans="1:10" ht="12" customHeight="1">
      <c r="A270" s="299"/>
      <c r="B270" s="106">
        <v>34</v>
      </c>
      <c r="C270" s="104">
        <v>904</v>
      </c>
      <c r="D270" s="104" t="s">
        <v>68</v>
      </c>
      <c r="E270" s="107" t="s">
        <v>245</v>
      </c>
      <c r="F270" s="104">
        <v>244</v>
      </c>
      <c r="G270" s="104">
        <v>21225</v>
      </c>
      <c r="H270" s="247">
        <f>H135</f>
        <v>0</v>
      </c>
      <c r="I270" s="247">
        <v>0</v>
      </c>
      <c r="J270" s="96">
        <v>0</v>
      </c>
    </row>
    <row r="271" spans="1:10" ht="15" customHeight="1">
      <c r="A271" s="92" t="s">
        <v>219</v>
      </c>
      <c r="B271" s="106">
        <v>35</v>
      </c>
      <c r="C271" s="104">
        <v>904</v>
      </c>
      <c r="D271" s="104" t="s">
        <v>38</v>
      </c>
      <c r="E271" s="107" t="s">
        <v>148</v>
      </c>
      <c r="F271" s="104">
        <v>244</v>
      </c>
      <c r="G271" s="104">
        <v>21225</v>
      </c>
      <c r="H271" s="247">
        <f>H34</f>
        <v>0</v>
      </c>
      <c r="I271" s="247">
        <f>I34</f>
        <v>0</v>
      </c>
      <c r="J271" s="96">
        <f>J34</f>
        <v>0</v>
      </c>
    </row>
    <row r="272" spans="1:10" ht="15" customHeight="1">
      <c r="A272" s="92" t="s">
        <v>207</v>
      </c>
      <c r="B272" s="106">
        <v>36</v>
      </c>
      <c r="C272" s="103">
        <v>904</v>
      </c>
      <c r="D272" s="103" t="s">
        <v>130</v>
      </c>
      <c r="E272" s="103" t="s">
        <v>206</v>
      </c>
      <c r="F272" s="103">
        <v>244</v>
      </c>
      <c r="G272" s="103">
        <v>21225</v>
      </c>
      <c r="H272" s="248">
        <f>H155</f>
        <v>0</v>
      </c>
      <c r="I272" s="248">
        <f>I134</f>
        <v>0</v>
      </c>
      <c r="J272" s="102">
        <f>J134</f>
        <v>0</v>
      </c>
    </row>
    <row r="273" spans="1:10" ht="15" customHeight="1">
      <c r="A273" s="91" t="s">
        <v>21</v>
      </c>
      <c r="B273" s="58">
        <v>37</v>
      </c>
      <c r="C273" s="98">
        <v>904</v>
      </c>
      <c r="D273" s="98" t="s">
        <v>38</v>
      </c>
      <c r="E273" s="99" t="s">
        <v>148</v>
      </c>
      <c r="F273" s="98"/>
      <c r="G273" s="98">
        <v>21226</v>
      </c>
      <c r="H273" s="246">
        <f>SUM(H274:H279)</f>
        <v>1327644.4</v>
      </c>
      <c r="I273" s="246">
        <f>SUM(I274:I278)</f>
        <v>706844.4</v>
      </c>
      <c r="J273" s="95">
        <f>SUM(J274:J278)</f>
        <v>706844.4</v>
      </c>
    </row>
    <row r="274" spans="1:10" ht="21.75" customHeight="1">
      <c r="A274" s="92" t="s">
        <v>134</v>
      </c>
      <c r="B274" s="106">
        <v>38</v>
      </c>
      <c r="C274" s="103">
        <v>904</v>
      </c>
      <c r="D274" s="103" t="s">
        <v>38</v>
      </c>
      <c r="E274" s="103" t="s">
        <v>148</v>
      </c>
      <c r="F274" s="103">
        <v>112</v>
      </c>
      <c r="G274" s="103">
        <v>21226</v>
      </c>
      <c r="H274" s="248">
        <f>H37</f>
        <v>620800</v>
      </c>
      <c r="I274" s="248">
        <f>I37</f>
        <v>0</v>
      </c>
      <c r="J274" s="102">
        <f>J37</f>
        <v>0</v>
      </c>
    </row>
    <row r="275" spans="1:10" ht="15" customHeight="1">
      <c r="A275" s="92" t="s">
        <v>188</v>
      </c>
      <c r="B275" s="106">
        <v>39</v>
      </c>
      <c r="C275" s="104">
        <v>904</v>
      </c>
      <c r="D275" s="104" t="s">
        <v>38</v>
      </c>
      <c r="E275" s="104" t="s">
        <v>149</v>
      </c>
      <c r="F275" s="104">
        <v>244</v>
      </c>
      <c r="G275" s="104">
        <v>21226</v>
      </c>
      <c r="H275" s="247">
        <f>H88</f>
        <v>180000</v>
      </c>
      <c r="I275" s="247">
        <f>I88</f>
        <v>180000</v>
      </c>
      <c r="J275" s="96">
        <f>J88</f>
        <v>180000</v>
      </c>
    </row>
    <row r="276" spans="1:10" ht="15" customHeight="1">
      <c r="A276" s="92" t="s">
        <v>35</v>
      </c>
      <c r="B276" s="106">
        <v>40</v>
      </c>
      <c r="C276" s="104">
        <v>904</v>
      </c>
      <c r="D276" s="104" t="s">
        <v>38</v>
      </c>
      <c r="E276" s="107" t="s">
        <v>148</v>
      </c>
      <c r="F276" s="104">
        <v>244</v>
      </c>
      <c r="G276" s="104">
        <v>21228</v>
      </c>
      <c r="H276" s="247">
        <f>H40</f>
        <v>72500</v>
      </c>
      <c r="I276" s="247">
        <f>I40</f>
        <v>72500</v>
      </c>
      <c r="J276" s="96">
        <f>J40</f>
        <v>72500</v>
      </c>
    </row>
    <row r="277" spans="1:10" ht="15" customHeight="1">
      <c r="A277" s="92" t="s">
        <v>22</v>
      </c>
      <c r="B277" s="106">
        <v>41</v>
      </c>
      <c r="C277" s="104">
        <v>904</v>
      </c>
      <c r="D277" s="104" t="s">
        <v>38</v>
      </c>
      <c r="E277" s="107" t="s">
        <v>148</v>
      </c>
      <c r="F277" s="104">
        <v>244</v>
      </c>
      <c r="G277" s="104">
        <v>21226</v>
      </c>
      <c r="H277" s="247">
        <f>H38</f>
        <v>454344.4</v>
      </c>
      <c r="I277" s="247">
        <f>I38</f>
        <v>454344.4</v>
      </c>
      <c r="J277" s="96">
        <f>J38</f>
        <v>454344.4</v>
      </c>
    </row>
    <row r="278" spans="1:10" ht="16.5" customHeight="1">
      <c r="A278" s="33" t="s">
        <v>187</v>
      </c>
      <c r="B278" s="106">
        <v>42</v>
      </c>
      <c r="C278" s="103">
        <v>904</v>
      </c>
      <c r="D278" s="103">
        <v>1102</v>
      </c>
      <c r="E278" s="103" t="s">
        <v>113</v>
      </c>
      <c r="F278" s="103">
        <v>244</v>
      </c>
      <c r="G278" s="103">
        <v>21226</v>
      </c>
      <c r="H278" s="248">
        <f>H202</f>
        <v>0</v>
      </c>
      <c r="I278" s="248">
        <f>I157</f>
        <v>0</v>
      </c>
      <c r="J278" s="102">
        <f>J157</f>
        <v>0</v>
      </c>
    </row>
    <row r="279" spans="1:10" ht="16.5" customHeight="1">
      <c r="A279" s="33" t="s">
        <v>247</v>
      </c>
      <c r="B279" s="106">
        <v>43</v>
      </c>
      <c r="C279" s="103">
        <v>904</v>
      </c>
      <c r="D279" s="103" t="s">
        <v>68</v>
      </c>
      <c r="E279" s="103" t="s">
        <v>248</v>
      </c>
      <c r="F279" s="103">
        <v>244</v>
      </c>
      <c r="G279" s="103">
        <v>21226</v>
      </c>
      <c r="H279" s="248">
        <v>0</v>
      </c>
      <c r="I279" s="269">
        <v>0</v>
      </c>
      <c r="J279" s="270">
        <v>0</v>
      </c>
    </row>
    <row r="280" spans="1:10" ht="15" customHeight="1">
      <c r="A280" s="91" t="s">
        <v>23</v>
      </c>
      <c r="B280" s="58">
        <v>44</v>
      </c>
      <c r="C280" s="98">
        <v>904</v>
      </c>
      <c r="D280" s="98">
        <v>1003</v>
      </c>
      <c r="E280" s="99" t="s">
        <v>150</v>
      </c>
      <c r="F280" s="98">
        <v>313</v>
      </c>
      <c r="G280" s="98">
        <v>21263</v>
      </c>
      <c r="H280" s="246">
        <f>H186</f>
        <v>408500</v>
      </c>
      <c r="I280" s="246">
        <f>I186</f>
        <v>0</v>
      </c>
      <c r="J280" s="95">
        <f>J186</f>
        <v>0</v>
      </c>
    </row>
    <row r="281" spans="1:11" ht="15" customHeight="1">
      <c r="A281" s="184" t="s">
        <v>59</v>
      </c>
      <c r="B281" s="185">
        <v>45</v>
      </c>
      <c r="C281" s="186">
        <v>904</v>
      </c>
      <c r="D281" s="186" t="s">
        <v>38</v>
      </c>
      <c r="E281" s="187" t="s">
        <v>148</v>
      </c>
      <c r="F281" s="186">
        <v>851</v>
      </c>
      <c r="G281" s="186">
        <v>21291</v>
      </c>
      <c r="H281" s="249">
        <f aca="true" t="shared" si="6" ref="H281:J282">H42</f>
        <v>10996619</v>
      </c>
      <c r="I281" s="249">
        <f t="shared" si="6"/>
        <v>10996619</v>
      </c>
      <c r="J281" s="188">
        <f t="shared" si="6"/>
        <v>50000</v>
      </c>
      <c r="K281" s="254"/>
    </row>
    <row r="282" spans="1:10" ht="15" customHeight="1">
      <c r="A282" s="184" t="s">
        <v>60</v>
      </c>
      <c r="B282" s="185">
        <v>46</v>
      </c>
      <c r="C282" s="186">
        <v>904</v>
      </c>
      <c r="D282" s="186" t="s">
        <v>38</v>
      </c>
      <c r="E282" s="187" t="s">
        <v>148</v>
      </c>
      <c r="F282" s="186">
        <v>852</v>
      </c>
      <c r="G282" s="186">
        <v>21291</v>
      </c>
      <c r="H282" s="249">
        <f t="shared" si="6"/>
        <v>20963</v>
      </c>
      <c r="I282" s="249">
        <f t="shared" si="6"/>
        <v>20963</v>
      </c>
      <c r="J282" s="188">
        <f t="shared" si="6"/>
        <v>20963</v>
      </c>
    </row>
    <row r="283" spans="1:10" ht="15" customHeight="1">
      <c r="A283" s="184" t="s">
        <v>60</v>
      </c>
      <c r="B283" s="185">
        <v>47</v>
      </c>
      <c r="C283" s="186">
        <v>904</v>
      </c>
      <c r="D283" s="186" t="s">
        <v>38</v>
      </c>
      <c r="E283" s="187" t="s">
        <v>148</v>
      </c>
      <c r="F283" s="186">
        <v>853</v>
      </c>
      <c r="G283" s="186">
        <v>21292</v>
      </c>
      <c r="H283" s="249">
        <f>H45</f>
        <v>0</v>
      </c>
      <c r="I283" s="249">
        <f>I45</f>
        <v>0</v>
      </c>
      <c r="J283" s="188">
        <f>J45</f>
        <v>0</v>
      </c>
    </row>
    <row r="284" spans="1:10" ht="15" customHeight="1">
      <c r="A284" s="91" t="s">
        <v>24</v>
      </c>
      <c r="B284" s="58">
        <v>48</v>
      </c>
      <c r="C284" s="98">
        <v>904</v>
      </c>
      <c r="D284" s="98" t="s">
        <v>38</v>
      </c>
      <c r="E284" s="99" t="s">
        <v>148</v>
      </c>
      <c r="F284" s="98">
        <v>244</v>
      </c>
      <c r="G284" s="98">
        <v>21300</v>
      </c>
      <c r="H284" s="246">
        <f>H285+H297</f>
        <v>14262599.7</v>
      </c>
      <c r="I284" s="246">
        <f>I285+I297</f>
        <v>4209040</v>
      </c>
      <c r="J284" s="95">
        <f>J285+J297</f>
        <v>4209040</v>
      </c>
    </row>
    <row r="285" spans="1:11" ht="15" customHeight="1">
      <c r="A285" s="91" t="s">
        <v>25</v>
      </c>
      <c r="B285" s="58">
        <v>49</v>
      </c>
      <c r="C285" s="98">
        <v>904</v>
      </c>
      <c r="D285" s="98" t="s">
        <v>38</v>
      </c>
      <c r="E285" s="99" t="s">
        <v>100</v>
      </c>
      <c r="F285" s="98">
        <v>244</v>
      </c>
      <c r="G285" s="98">
        <v>21310</v>
      </c>
      <c r="H285" s="246">
        <f>SUM(H286:H292)</f>
        <v>1750000</v>
      </c>
      <c r="I285" s="246">
        <f>SUM(I286:I292)</f>
        <v>1750000</v>
      </c>
      <c r="J285" s="95">
        <f>SUM(J286:J292)</f>
        <v>1750000</v>
      </c>
      <c r="K285" s="254"/>
    </row>
    <row r="286" spans="1:10" ht="15" customHeight="1">
      <c r="A286" s="250" t="s">
        <v>159</v>
      </c>
      <c r="B286" s="106">
        <v>50</v>
      </c>
      <c r="C286" s="103">
        <v>904</v>
      </c>
      <c r="D286" s="103" t="s">
        <v>38</v>
      </c>
      <c r="E286" s="103" t="s">
        <v>160</v>
      </c>
      <c r="F286" s="103">
        <v>244</v>
      </c>
      <c r="G286" s="103">
        <v>21310</v>
      </c>
      <c r="H286" s="248">
        <v>0</v>
      </c>
      <c r="I286" s="248">
        <f>I144</f>
        <v>0</v>
      </c>
      <c r="J286" s="102">
        <f>J144</f>
        <v>0</v>
      </c>
    </row>
    <row r="287" spans="1:10" ht="15" customHeight="1">
      <c r="A287" s="92" t="s">
        <v>163</v>
      </c>
      <c r="B287" s="106">
        <v>51</v>
      </c>
      <c r="C287" s="104">
        <v>904</v>
      </c>
      <c r="D287" s="104" t="s">
        <v>38</v>
      </c>
      <c r="E287" s="104" t="s">
        <v>149</v>
      </c>
      <c r="F287" s="104">
        <v>244</v>
      </c>
      <c r="G287" s="104">
        <v>21310</v>
      </c>
      <c r="H287" s="247">
        <f>H91</f>
        <v>1750000</v>
      </c>
      <c r="I287" s="247">
        <f>I91</f>
        <v>1750000</v>
      </c>
      <c r="J287" s="96">
        <f>J91</f>
        <v>1750000</v>
      </c>
    </row>
    <row r="288" spans="1:10" ht="21.75" customHeight="1">
      <c r="A288" s="92" t="s">
        <v>36</v>
      </c>
      <c r="B288" s="106">
        <v>52</v>
      </c>
      <c r="C288" s="104">
        <v>904</v>
      </c>
      <c r="D288" s="104" t="s">
        <v>38</v>
      </c>
      <c r="E288" s="107" t="s">
        <v>148</v>
      </c>
      <c r="F288" s="104">
        <v>244</v>
      </c>
      <c r="G288" s="104">
        <v>21310</v>
      </c>
      <c r="H288" s="247">
        <f>H48</f>
        <v>0</v>
      </c>
      <c r="I288" s="247">
        <f>I48</f>
        <v>0</v>
      </c>
      <c r="J288" s="96">
        <f>J48</f>
        <v>0</v>
      </c>
    </row>
    <row r="289" spans="1:10" ht="17.25" customHeight="1">
      <c r="A289" s="298" t="s">
        <v>246</v>
      </c>
      <c r="B289" s="106">
        <v>53</v>
      </c>
      <c r="C289" s="104">
        <v>904</v>
      </c>
      <c r="D289" s="104" t="s">
        <v>68</v>
      </c>
      <c r="E289" s="107" t="s">
        <v>244</v>
      </c>
      <c r="F289" s="104">
        <v>244</v>
      </c>
      <c r="G289" s="104">
        <v>21310</v>
      </c>
      <c r="H289" s="247">
        <f>H143</f>
        <v>0</v>
      </c>
      <c r="I289" s="247"/>
      <c r="J289" s="96"/>
    </row>
    <row r="290" spans="1:10" ht="15" customHeight="1">
      <c r="A290" s="299"/>
      <c r="B290" s="106">
        <v>54</v>
      </c>
      <c r="C290" s="104">
        <v>904</v>
      </c>
      <c r="D290" s="104" t="s">
        <v>68</v>
      </c>
      <c r="E290" s="104" t="s">
        <v>245</v>
      </c>
      <c r="F290" s="104">
        <v>244</v>
      </c>
      <c r="G290" s="104">
        <v>21310</v>
      </c>
      <c r="H290" s="247">
        <f>H144</f>
        <v>0</v>
      </c>
      <c r="I290" s="247">
        <v>0</v>
      </c>
      <c r="J290" s="96">
        <v>0</v>
      </c>
    </row>
    <row r="291" spans="1:10" ht="20.25" customHeight="1">
      <c r="A291" s="296" t="s">
        <v>249</v>
      </c>
      <c r="B291" s="272">
        <v>55</v>
      </c>
      <c r="C291" s="284">
        <v>904</v>
      </c>
      <c r="D291" s="284" t="s">
        <v>91</v>
      </c>
      <c r="E291" s="284" t="s">
        <v>149</v>
      </c>
      <c r="F291" s="284">
        <v>244</v>
      </c>
      <c r="G291" s="284">
        <v>21310</v>
      </c>
      <c r="H291" s="294">
        <f>H118</f>
        <v>0</v>
      </c>
      <c r="I291" s="294">
        <v>0</v>
      </c>
      <c r="J291" s="295">
        <v>0</v>
      </c>
    </row>
    <row r="292" spans="1:10" ht="20.25" customHeight="1" thickBot="1">
      <c r="A292" s="265" t="s">
        <v>214</v>
      </c>
      <c r="B292" s="108">
        <v>56</v>
      </c>
      <c r="C292" s="105">
        <v>904</v>
      </c>
      <c r="D292" s="105" t="s">
        <v>38</v>
      </c>
      <c r="E292" s="105" t="s">
        <v>215</v>
      </c>
      <c r="F292" s="105">
        <v>244</v>
      </c>
      <c r="G292" s="105">
        <v>21310</v>
      </c>
      <c r="H292" s="251">
        <f>H142</f>
        <v>0</v>
      </c>
      <c r="I292" s="251">
        <v>0</v>
      </c>
      <c r="J292" s="100">
        <v>0</v>
      </c>
    </row>
    <row r="293" spans="1:8" ht="15" customHeight="1">
      <c r="A293" s="179"/>
      <c r="B293" s="170"/>
      <c r="C293" s="180"/>
      <c r="D293" s="180"/>
      <c r="E293" s="180"/>
      <c r="F293" s="180"/>
      <c r="G293" s="180"/>
      <c r="H293" s="114"/>
    </row>
    <row r="294" spans="1:8" ht="15" customHeight="1">
      <c r="A294" s="179"/>
      <c r="B294" s="170"/>
      <c r="C294" s="180"/>
      <c r="D294" s="180"/>
      <c r="E294" s="180"/>
      <c r="F294" s="180"/>
      <c r="G294" s="180"/>
      <c r="H294" s="114"/>
    </row>
    <row r="295" spans="1:10" ht="15" customHeight="1">
      <c r="A295" s="179"/>
      <c r="B295" s="170"/>
      <c r="C295" s="180"/>
      <c r="D295" s="180"/>
      <c r="E295" s="180"/>
      <c r="F295" s="180"/>
      <c r="G295" s="159"/>
      <c r="H295" s="234"/>
      <c r="I295" s="159" t="s">
        <v>86</v>
      </c>
      <c r="J295" s="160" t="s">
        <v>104</v>
      </c>
    </row>
    <row r="296" spans="1:8" ht="15" customHeight="1" thickBot="1">
      <c r="A296" s="179"/>
      <c r="B296" s="170"/>
      <c r="C296" s="180"/>
      <c r="D296" s="180"/>
      <c r="E296" s="180"/>
      <c r="F296" s="180"/>
      <c r="G296" s="180"/>
      <c r="H296" s="114"/>
    </row>
    <row r="297" spans="1:10" ht="15" customHeight="1">
      <c r="A297" s="177" t="s">
        <v>26</v>
      </c>
      <c r="B297" s="145">
        <v>55</v>
      </c>
      <c r="C297" s="178">
        <v>904</v>
      </c>
      <c r="D297" s="178" t="s">
        <v>38</v>
      </c>
      <c r="E297" s="181" t="s">
        <v>100</v>
      </c>
      <c r="F297" s="178">
        <v>244</v>
      </c>
      <c r="G297" s="178">
        <v>21340</v>
      </c>
      <c r="H297" s="252">
        <f>SUM(H298:H310)</f>
        <v>12512599.7</v>
      </c>
      <c r="I297" s="252">
        <f>SUM(I298:I310)</f>
        <v>2459040</v>
      </c>
      <c r="J297" s="116">
        <f>SUM(J298:J310)</f>
        <v>2459040</v>
      </c>
    </row>
    <row r="298" spans="1:11" ht="20.25" customHeight="1">
      <c r="A298" s="92" t="s">
        <v>144</v>
      </c>
      <c r="B298" s="106">
        <v>56</v>
      </c>
      <c r="C298" s="104">
        <v>904</v>
      </c>
      <c r="D298" s="104" t="s">
        <v>38</v>
      </c>
      <c r="E298" s="104" t="s">
        <v>149</v>
      </c>
      <c r="F298" s="104">
        <v>244</v>
      </c>
      <c r="G298" s="104">
        <v>21346</v>
      </c>
      <c r="H298" s="247">
        <f>H93</f>
        <v>664040</v>
      </c>
      <c r="I298" s="247">
        <f>I93</f>
        <v>664040</v>
      </c>
      <c r="J298" s="96">
        <f>J93</f>
        <v>664040</v>
      </c>
      <c r="K298" s="254"/>
    </row>
    <row r="299" spans="1:10" ht="15" customHeight="1">
      <c r="A299" s="92" t="s">
        <v>49</v>
      </c>
      <c r="B299" s="106">
        <v>57</v>
      </c>
      <c r="C299" s="104">
        <v>904</v>
      </c>
      <c r="D299" s="104" t="s">
        <v>38</v>
      </c>
      <c r="E299" s="107" t="s">
        <v>148</v>
      </c>
      <c r="F299" s="104">
        <v>244</v>
      </c>
      <c r="G299" s="104">
        <v>21341</v>
      </c>
      <c r="H299" s="247">
        <f>H54</f>
        <v>0</v>
      </c>
      <c r="I299" s="247">
        <f aca="true" t="shared" si="7" ref="H299:J302">I50</f>
        <v>0</v>
      </c>
      <c r="J299" s="96">
        <f t="shared" si="7"/>
        <v>0</v>
      </c>
    </row>
    <row r="300" spans="1:10" ht="15" customHeight="1">
      <c r="A300" s="4" t="s">
        <v>142</v>
      </c>
      <c r="B300" s="106">
        <v>58</v>
      </c>
      <c r="C300" s="104">
        <v>904</v>
      </c>
      <c r="D300" s="104" t="s">
        <v>38</v>
      </c>
      <c r="E300" s="107" t="s">
        <v>148</v>
      </c>
      <c r="F300" s="104">
        <v>244</v>
      </c>
      <c r="G300" s="104">
        <v>21346</v>
      </c>
      <c r="H300" s="247">
        <f t="shared" si="7"/>
        <v>0</v>
      </c>
      <c r="I300" s="247">
        <f t="shared" si="7"/>
        <v>0</v>
      </c>
      <c r="J300" s="96">
        <f t="shared" si="7"/>
        <v>0</v>
      </c>
    </row>
    <row r="301" spans="1:10" ht="15" customHeight="1">
      <c r="A301" s="33" t="s">
        <v>124</v>
      </c>
      <c r="B301" s="106">
        <v>59</v>
      </c>
      <c r="C301" s="104">
        <v>904</v>
      </c>
      <c r="D301" s="104" t="s">
        <v>38</v>
      </c>
      <c r="E301" s="107" t="s">
        <v>148</v>
      </c>
      <c r="F301" s="104">
        <v>244</v>
      </c>
      <c r="G301" s="104">
        <v>21342</v>
      </c>
      <c r="H301" s="247">
        <f t="shared" si="7"/>
        <v>980000</v>
      </c>
      <c r="I301" s="247">
        <f t="shared" si="7"/>
        <v>980000</v>
      </c>
      <c r="J301" s="96">
        <f t="shared" si="7"/>
        <v>980000</v>
      </c>
    </row>
    <row r="302" spans="1:10" ht="15" customHeight="1">
      <c r="A302" s="92" t="s">
        <v>61</v>
      </c>
      <c r="B302" s="106">
        <v>60</v>
      </c>
      <c r="C302" s="104">
        <v>904</v>
      </c>
      <c r="D302" s="104" t="s">
        <v>38</v>
      </c>
      <c r="E302" s="107" t="s">
        <v>148</v>
      </c>
      <c r="F302" s="104">
        <v>244</v>
      </c>
      <c r="G302" s="104">
        <v>21343</v>
      </c>
      <c r="H302" s="247">
        <f t="shared" si="7"/>
        <v>800000</v>
      </c>
      <c r="I302" s="247">
        <f t="shared" si="7"/>
        <v>800000</v>
      </c>
      <c r="J302" s="96">
        <f t="shared" si="7"/>
        <v>800000</v>
      </c>
    </row>
    <row r="303" spans="1:11" ht="15" customHeight="1">
      <c r="A303" s="92" t="s">
        <v>95</v>
      </c>
      <c r="B303" s="106">
        <v>61</v>
      </c>
      <c r="C303" s="104">
        <v>904</v>
      </c>
      <c r="D303" s="104">
        <v>1003</v>
      </c>
      <c r="E303" s="107" t="s">
        <v>228</v>
      </c>
      <c r="F303" s="104">
        <v>244</v>
      </c>
      <c r="G303" s="104" t="s">
        <v>229</v>
      </c>
      <c r="H303" s="247">
        <f>H189</f>
        <v>2605309.7</v>
      </c>
      <c r="I303" s="247">
        <f aca="true" t="shared" si="8" ref="I303:J305">I54</f>
        <v>0</v>
      </c>
      <c r="J303" s="96">
        <f t="shared" si="8"/>
        <v>0</v>
      </c>
      <c r="K303" s="254"/>
    </row>
    <row r="304" spans="1:10" ht="15" customHeight="1">
      <c r="A304" s="92" t="s">
        <v>50</v>
      </c>
      <c r="B304" s="106">
        <v>62</v>
      </c>
      <c r="C304" s="104">
        <v>904</v>
      </c>
      <c r="D304" s="104" t="s">
        <v>38</v>
      </c>
      <c r="E304" s="107" t="s">
        <v>148</v>
      </c>
      <c r="F304" s="104">
        <v>244</v>
      </c>
      <c r="G304" s="104">
        <v>21345</v>
      </c>
      <c r="H304" s="247">
        <f>H55</f>
        <v>98250</v>
      </c>
      <c r="I304" s="247">
        <f t="shared" si="8"/>
        <v>0</v>
      </c>
      <c r="J304" s="96">
        <f t="shared" si="8"/>
        <v>0</v>
      </c>
    </row>
    <row r="305" spans="1:10" ht="15.75" customHeight="1">
      <c r="A305" s="92" t="s">
        <v>143</v>
      </c>
      <c r="B305" s="106">
        <v>63</v>
      </c>
      <c r="C305" s="104">
        <v>904</v>
      </c>
      <c r="D305" s="104" t="s">
        <v>38</v>
      </c>
      <c r="E305" s="107" t="s">
        <v>148</v>
      </c>
      <c r="F305" s="104">
        <v>244</v>
      </c>
      <c r="G305" s="104">
        <v>21349</v>
      </c>
      <c r="H305" s="247">
        <f>H56</f>
        <v>0</v>
      </c>
      <c r="I305" s="247">
        <f t="shared" si="8"/>
        <v>0</v>
      </c>
      <c r="J305" s="96">
        <f t="shared" si="8"/>
        <v>0</v>
      </c>
    </row>
    <row r="306" spans="1:10" ht="15.75" customHeight="1">
      <c r="A306" s="92" t="s">
        <v>161</v>
      </c>
      <c r="B306" s="106">
        <v>64</v>
      </c>
      <c r="C306" s="104">
        <v>904</v>
      </c>
      <c r="D306" s="104" t="s">
        <v>38</v>
      </c>
      <c r="E306" s="107" t="s">
        <v>149</v>
      </c>
      <c r="F306" s="104">
        <v>244</v>
      </c>
      <c r="G306" s="104">
        <v>21349</v>
      </c>
      <c r="H306" s="247">
        <f>H94</f>
        <v>15000</v>
      </c>
      <c r="I306" s="247">
        <f>I94</f>
        <v>15000</v>
      </c>
      <c r="J306" s="96">
        <f>J94</f>
        <v>15000</v>
      </c>
    </row>
    <row r="307" spans="1:10" ht="18.75" customHeight="1">
      <c r="A307" s="92" t="s">
        <v>145</v>
      </c>
      <c r="B307" s="106">
        <v>65</v>
      </c>
      <c r="C307" s="104">
        <v>904</v>
      </c>
      <c r="D307" s="104" t="s">
        <v>63</v>
      </c>
      <c r="E307" s="104" t="s">
        <v>66</v>
      </c>
      <c r="F307" s="104">
        <v>244</v>
      </c>
      <c r="G307" s="104">
        <v>21342</v>
      </c>
      <c r="H307" s="247">
        <f aca="true" t="shared" si="9" ref="H307:J308">H172</f>
        <v>0</v>
      </c>
      <c r="I307" s="247">
        <f t="shared" si="9"/>
        <v>0</v>
      </c>
      <c r="J307" s="96">
        <f t="shared" si="9"/>
        <v>0</v>
      </c>
    </row>
    <row r="308" spans="1:10" ht="16.5" customHeight="1">
      <c r="A308" s="4" t="s">
        <v>224</v>
      </c>
      <c r="B308" s="106">
        <v>66</v>
      </c>
      <c r="C308" s="104">
        <v>904</v>
      </c>
      <c r="D308" s="104" t="s">
        <v>63</v>
      </c>
      <c r="E308" s="104" t="s">
        <v>223</v>
      </c>
      <c r="F308" s="104">
        <v>244</v>
      </c>
      <c r="G308" s="104">
        <v>21346</v>
      </c>
      <c r="H308" s="247">
        <f t="shared" si="9"/>
        <v>0</v>
      </c>
      <c r="I308" s="247">
        <f t="shared" si="9"/>
        <v>0</v>
      </c>
      <c r="J308" s="96">
        <f t="shared" si="9"/>
        <v>0</v>
      </c>
    </row>
    <row r="309" spans="1:10" ht="16.5" customHeight="1">
      <c r="A309" s="33" t="s">
        <v>125</v>
      </c>
      <c r="B309" s="106">
        <v>67</v>
      </c>
      <c r="C309" s="104">
        <v>904</v>
      </c>
      <c r="D309" s="104" t="s">
        <v>63</v>
      </c>
      <c r="E309" s="104" t="s">
        <v>223</v>
      </c>
      <c r="F309" s="104">
        <v>244</v>
      </c>
      <c r="G309" s="104">
        <v>21349</v>
      </c>
      <c r="H309" s="247">
        <f>H174</f>
        <v>0</v>
      </c>
      <c r="I309" s="247">
        <v>0</v>
      </c>
      <c r="J309" s="96">
        <v>0</v>
      </c>
    </row>
    <row r="310" spans="1:10" ht="15" customHeight="1" thickBot="1">
      <c r="A310" s="93" t="s">
        <v>95</v>
      </c>
      <c r="B310" s="108">
        <v>68</v>
      </c>
      <c r="C310" s="105">
        <v>904</v>
      </c>
      <c r="D310" s="105">
        <v>1003</v>
      </c>
      <c r="E310" s="117" t="s">
        <v>150</v>
      </c>
      <c r="F310" s="105">
        <v>244</v>
      </c>
      <c r="G310" s="105">
        <v>21342</v>
      </c>
      <c r="H310" s="251">
        <f>H190</f>
        <v>7350000</v>
      </c>
      <c r="I310" s="251">
        <f>I190</f>
        <v>0</v>
      </c>
      <c r="J310" s="100">
        <f>J190</f>
        <v>0</v>
      </c>
    </row>
    <row r="314" spans="1:8" ht="17.25" customHeight="1">
      <c r="A314" s="1" t="s">
        <v>199</v>
      </c>
      <c r="B314" s="1"/>
      <c r="G314" s="59"/>
      <c r="H314" s="109"/>
    </row>
    <row r="315" spans="1:8" ht="15">
      <c r="A315" s="1"/>
      <c r="B315" s="1"/>
      <c r="G315" s="59"/>
      <c r="H315" s="110"/>
    </row>
    <row r="316" spans="1:8" ht="15">
      <c r="A316" s="1"/>
      <c r="B316" s="1"/>
      <c r="G316" s="59"/>
      <c r="H316" s="110"/>
    </row>
    <row r="317" spans="1:8" ht="15">
      <c r="A317" s="1"/>
      <c r="B317" s="1"/>
      <c r="G317" s="59"/>
      <c r="H317" s="110"/>
    </row>
    <row r="318" spans="1:5" ht="19.5" customHeight="1">
      <c r="A318" s="8" t="s">
        <v>259</v>
      </c>
      <c r="B318" s="8"/>
      <c r="C318" s="7"/>
      <c r="D318" s="7"/>
      <c r="E318" s="7"/>
    </row>
    <row r="319" spans="1:2" ht="13.5">
      <c r="A319" s="39" t="s">
        <v>105</v>
      </c>
      <c r="B319" s="39"/>
    </row>
    <row r="320" spans="1:2" ht="15">
      <c r="A320" s="111"/>
      <c r="B320" s="111"/>
    </row>
    <row r="321" ht="12.75">
      <c r="A321" s="112"/>
    </row>
    <row r="328" ht="12.75">
      <c r="A328" s="112" t="s">
        <v>106</v>
      </c>
    </row>
    <row r="329" ht="12.75">
      <c r="A329" s="2" t="s">
        <v>258</v>
      </c>
    </row>
    <row r="333" spans="7:10" ht="12.75">
      <c r="G333" s="59"/>
      <c r="H333" s="109"/>
      <c r="I333" s="59" t="s">
        <v>86</v>
      </c>
      <c r="J333" s="60" t="s">
        <v>115</v>
      </c>
    </row>
    <row r="334" spans="7:10" ht="12.75">
      <c r="G334" s="59"/>
      <c r="H334" s="109"/>
      <c r="I334" s="59" t="s">
        <v>103</v>
      </c>
      <c r="J334" s="60" t="s">
        <v>116</v>
      </c>
    </row>
  </sheetData>
  <sheetProtection/>
  <mergeCells count="75">
    <mergeCell ref="A4:C4"/>
    <mergeCell ref="A5:C5"/>
    <mergeCell ref="G194:G195"/>
    <mergeCell ref="H5:J5"/>
    <mergeCell ref="A108:J108"/>
    <mergeCell ref="A123:J123"/>
    <mergeCell ref="A147:J147"/>
    <mergeCell ref="A163:J163"/>
    <mergeCell ref="B194:B195"/>
    <mergeCell ref="A6:H6"/>
    <mergeCell ref="A234:J234"/>
    <mergeCell ref="G209:G210"/>
    <mergeCell ref="G1:J1"/>
    <mergeCell ref="E2:J2"/>
    <mergeCell ref="G3:J3"/>
    <mergeCell ref="G4:J4"/>
    <mergeCell ref="A17:J17"/>
    <mergeCell ref="A64:J64"/>
    <mergeCell ref="G182:G183"/>
    <mergeCell ref="A182:A183"/>
    <mergeCell ref="A3:C3"/>
    <mergeCell ref="C194:F194"/>
    <mergeCell ref="A192:J192"/>
    <mergeCell ref="B182:B183"/>
    <mergeCell ref="A236:A237"/>
    <mergeCell ref="B236:B237"/>
    <mergeCell ref="A209:A210"/>
    <mergeCell ref="B209:B210"/>
    <mergeCell ref="A194:A195"/>
    <mergeCell ref="A180:J180"/>
    <mergeCell ref="B149:B150"/>
    <mergeCell ref="C182:F182"/>
    <mergeCell ref="A134:A135"/>
    <mergeCell ref="A165:A166"/>
    <mergeCell ref="B165:B166"/>
    <mergeCell ref="C165:F165"/>
    <mergeCell ref="A149:A150"/>
    <mergeCell ref="A207:J207"/>
    <mergeCell ref="G165:G166"/>
    <mergeCell ref="B66:B67"/>
    <mergeCell ref="C66:F66"/>
    <mergeCell ref="G66:G67"/>
    <mergeCell ref="C77:F77"/>
    <mergeCell ref="G125:G126"/>
    <mergeCell ref="A125:A126"/>
    <mergeCell ref="B125:B126"/>
    <mergeCell ref="C125:F125"/>
    <mergeCell ref="A7:H7"/>
    <mergeCell ref="A19:A20"/>
    <mergeCell ref="C236:F236"/>
    <mergeCell ref="G236:G237"/>
    <mergeCell ref="C149:F149"/>
    <mergeCell ref="G149:G150"/>
    <mergeCell ref="C209:F209"/>
    <mergeCell ref="G98:G99"/>
    <mergeCell ref="A77:A78"/>
    <mergeCell ref="B77:B78"/>
    <mergeCell ref="A96:J96"/>
    <mergeCell ref="A98:A99"/>
    <mergeCell ref="B98:B99"/>
    <mergeCell ref="C98:F98"/>
    <mergeCell ref="A110:A111"/>
    <mergeCell ref="B110:B111"/>
    <mergeCell ref="C110:F110"/>
    <mergeCell ref="G110:G111"/>
    <mergeCell ref="A269:A270"/>
    <mergeCell ref="A143:A144"/>
    <mergeCell ref="A289:A290"/>
    <mergeCell ref="A9:F9"/>
    <mergeCell ref="G19:G20"/>
    <mergeCell ref="C19:F19"/>
    <mergeCell ref="B19:B20"/>
    <mergeCell ref="G77:G78"/>
    <mergeCell ref="A66:A67"/>
    <mergeCell ref="A75:J75"/>
  </mergeCells>
  <hyperlinks>
    <hyperlink ref="C126" r:id="rId1" display="garantf1://70192486.12000/"/>
    <hyperlink ref="C183" r:id="rId2" display="garantf1://70192486.12000/"/>
    <hyperlink ref="C166" r:id="rId3" display="garantf1://70192486.12000/"/>
    <hyperlink ref="C150" r:id="rId4" display="garantf1://70192486.12000/"/>
    <hyperlink ref="C210" r:id="rId5" display="garantf1://70192486.12000/"/>
    <hyperlink ref="C195" r:id="rId6" display="garantf1://70192486.12000/"/>
  </hyperlinks>
  <printOptions/>
  <pageMargins left="0.66" right="0.2" top="0.33" bottom="0.32" header="0.25" footer="0.2"/>
  <pageSetup fitToHeight="0" fitToWidth="1" horizontalDpi="600" verticalDpi="600" orientation="portrait" paperSize="9" scale="59" r:id="rId7"/>
  <rowBreaks count="6" manualBreakCount="6">
    <brk id="62" max="9" man="1"/>
    <brk id="121" max="9" man="1"/>
    <brk id="177" max="9" man="1"/>
    <brk id="232" max="9" man="1"/>
    <brk id="295" max="9" man="1"/>
    <brk id="3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8"/>
  <sheetViews>
    <sheetView view="pageBreakPreview" zoomScaleSheetLayoutView="100" zoomScalePageLayoutView="0" workbookViewId="0" topLeftCell="A1">
      <selection activeCell="M21" sqref="M21"/>
    </sheetView>
  </sheetViews>
  <sheetFormatPr defaultColWidth="9.140625" defaultRowHeight="12.75"/>
  <cols>
    <col min="1" max="1" width="51.421875" style="0" customWidth="1"/>
    <col min="2" max="2" width="5.8515625" style="0" customWidth="1"/>
    <col min="3" max="3" width="7.00390625" style="0" customWidth="1"/>
    <col min="4" max="4" width="7.8515625" style="0" customWidth="1"/>
    <col min="5" max="5" width="18.28125" style="0" customWidth="1"/>
    <col min="6" max="6" width="7.00390625" style="0" customWidth="1"/>
    <col min="7" max="7" width="12.421875" style="0" customWidth="1"/>
    <col min="8" max="8" width="15.7109375" style="0" customWidth="1"/>
    <col min="9" max="9" width="16.00390625" style="0" customWidth="1"/>
    <col min="11" max="11" width="16.7109375" style="0" customWidth="1"/>
  </cols>
  <sheetData>
    <row r="1" spans="5:8" ht="15" customHeight="1">
      <c r="E1" s="329" t="s">
        <v>76</v>
      </c>
      <c r="F1" s="354"/>
      <c r="G1" s="354"/>
      <c r="H1" s="354"/>
    </row>
    <row r="2" spans="1:8" ht="18.75" customHeight="1">
      <c r="A2" s="203" t="s">
        <v>77</v>
      </c>
      <c r="B2" s="40"/>
      <c r="C2" s="40"/>
      <c r="E2" s="330" t="s">
        <v>78</v>
      </c>
      <c r="F2" s="331"/>
      <c r="G2" s="331"/>
      <c r="H2" s="331"/>
    </row>
    <row r="3" spans="1:8" ht="31.5" customHeight="1">
      <c r="A3" s="325" t="s">
        <v>202</v>
      </c>
      <c r="B3" s="325"/>
      <c r="C3" s="325"/>
      <c r="E3" s="333" t="s">
        <v>203</v>
      </c>
      <c r="F3" s="355"/>
      <c r="G3" s="355"/>
      <c r="H3" s="355"/>
    </row>
    <row r="4" spans="1:8" ht="21" customHeight="1">
      <c r="A4" s="334" t="s">
        <v>221</v>
      </c>
      <c r="B4" s="334"/>
      <c r="C4" s="334"/>
      <c r="E4" s="356" t="s">
        <v>193</v>
      </c>
      <c r="F4" s="357"/>
      <c r="G4" s="357"/>
      <c r="H4" s="357"/>
    </row>
    <row r="5" spans="1:8" ht="12.75">
      <c r="A5" s="339" t="s">
        <v>237</v>
      </c>
      <c r="B5" s="339"/>
      <c r="C5" s="339"/>
      <c r="E5" s="363" t="s">
        <v>238</v>
      </c>
      <c r="F5" s="364"/>
      <c r="G5" s="364"/>
      <c r="H5" s="364"/>
    </row>
    <row r="6" spans="1:17" ht="14.25">
      <c r="A6" s="343" t="s">
        <v>236</v>
      </c>
      <c r="B6" s="343"/>
      <c r="C6" s="302"/>
      <c r="D6" s="302"/>
      <c r="E6" s="302"/>
      <c r="F6" s="302"/>
      <c r="G6" s="302"/>
      <c r="H6" s="302"/>
      <c r="Q6" s="2" t="s">
        <v>62</v>
      </c>
    </row>
    <row r="7" spans="1:8" ht="9.75" customHeight="1">
      <c r="A7" s="365"/>
      <c r="B7" s="365"/>
      <c r="C7" s="365"/>
      <c r="D7" s="365"/>
      <c r="E7" s="365"/>
      <c r="F7" s="365"/>
      <c r="G7" s="365"/>
      <c r="H7" s="365"/>
    </row>
    <row r="8" spans="1:8" ht="12.75">
      <c r="A8" s="41"/>
      <c r="B8" s="41"/>
      <c r="C8" s="41"/>
      <c r="D8" s="41"/>
      <c r="E8" s="41"/>
      <c r="F8" s="41"/>
      <c r="G8" s="42"/>
      <c r="H8" s="43" t="s">
        <v>0</v>
      </c>
    </row>
    <row r="9" spans="1:8" ht="12" customHeight="1">
      <c r="A9" s="301" t="s">
        <v>251</v>
      </c>
      <c r="B9" s="301"/>
      <c r="C9" s="302"/>
      <c r="D9" s="302"/>
      <c r="E9" s="302"/>
      <c r="F9" s="302"/>
      <c r="G9" s="44" t="s">
        <v>79</v>
      </c>
      <c r="H9" s="43">
        <v>501012</v>
      </c>
    </row>
    <row r="10" spans="1:8" ht="12.75">
      <c r="A10" s="41"/>
      <c r="B10" s="41"/>
      <c r="C10" s="41"/>
      <c r="D10" s="41"/>
      <c r="E10" s="41"/>
      <c r="F10" s="41"/>
      <c r="G10" s="45" t="s">
        <v>1</v>
      </c>
      <c r="H10" s="46"/>
    </row>
    <row r="11" spans="1:8" ht="14.25">
      <c r="A11" s="47" t="s">
        <v>108</v>
      </c>
      <c r="B11" s="47"/>
      <c r="C11" s="47"/>
      <c r="D11" s="47"/>
      <c r="E11" s="47"/>
      <c r="F11" s="47"/>
      <c r="G11" s="45" t="s">
        <v>2</v>
      </c>
      <c r="H11" s="46"/>
    </row>
    <row r="12" spans="1:8" ht="15" customHeight="1">
      <c r="A12" s="48" t="s">
        <v>80</v>
      </c>
      <c r="B12" s="48"/>
      <c r="C12" s="48"/>
      <c r="D12" s="48"/>
      <c r="E12" s="48"/>
      <c r="F12" s="48"/>
      <c r="G12" s="45" t="s">
        <v>3</v>
      </c>
      <c r="H12" s="46"/>
    </row>
    <row r="13" spans="1:8" ht="12.75">
      <c r="A13" s="48" t="s">
        <v>81</v>
      </c>
      <c r="B13" s="48"/>
      <c r="C13" s="48"/>
      <c r="D13" s="48"/>
      <c r="E13" s="48"/>
      <c r="F13" s="48"/>
      <c r="G13" s="45" t="s">
        <v>4</v>
      </c>
      <c r="H13" s="46"/>
    </row>
    <row r="14" spans="1:8" ht="12.75">
      <c r="A14" s="48" t="s">
        <v>82</v>
      </c>
      <c r="B14" s="48"/>
      <c r="C14" s="48"/>
      <c r="D14" s="48"/>
      <c r="E14" s="48"/>
      <c r="F14" s="48"/>
      <c r="G14" s="45" t="s">
        <v>6</v>
      </c>
      <c r="H14" s="43">
        <v>383</v>
      </c>
    </row>
    <row r="15" spans="1:8" ht="11.25" customHeight="1">
      <c r="A15" s="48" t="s">
        <v>5</v>
      </c>
      <c r="B15" s="48"/>
      <c r="C15" s="48"/>
      <c r="D15" s="48"/>
      <c r="E15" s="48"/>
      <c r="F15" s="48"/>
      <c r="G15" s="49"/>
      <c r="H15" s="42"/>
    </row>
    <row r="16" spans="1:8" ht="14.25" customHeight="1">
      <c r="A16" s="79"/>
      <c r="B16" s="79"/>
      <c r="C16" s="79"/>
      <c r="D16" s="79"/>
      <c r="E16" s="79"/>
      <c r="F16" s="79"/>
      <c r="G16" s="49"/>
      <c r="H16" s="42"/>
    </row>
    <row r="17" spans="1:8" ht="12.75" customHeight="1">
      <c r="A17" s="336" t="s">
        <v>141</v>
      </c>
      <c r="B17" s="336"/>
      <c r="C17" s="337"/>
      <c r="D17" s="337"/>
      <c r="E17" s="337"/>
      <c r="F17" s="337"/>
      <c r="G17" s="336"/>
      <c r="H17" s="338"/>
    </row>
    <row r="18" spans="1:8" ht="13.5" thickBot="1">
      <c r="A18" s="41"/>
      <c r="B18" s="41"/>
      <c r="C18" s="41"/>
      <c r="D18" s="41"/>
      <c r="E18" s="41"/>
      <c r="F18" s="41"/>
      <c r="G18" s="50"/>
      <c r="H18" s="51"/>
    </row>
    <row r="19" spans="1:8" ht="12" customHeight="1">
      <c r="A19" s="358" t="s">
        <v>7</v>
      </c>
      <c r="B19" s="360" t="s">
        <v>83</v>
      </c>
      <c r="C19" s="305" t="s">
        <v>8</v>
      </c>
      <c r="D19" s="305"/>
      <c r="E19" s="305"/>
      <c r="F19" s="305"/>
      <c r="G19" s="303" t="s">
        <v>84</v>
      </c>
      <c r="H19" s="52" t="s">
        <v>197</v>
      </c>
    </row>
    <row r="20" spans="1:8" ht="23.25" customHeight="1" thickBot="1">
      <c r="A20" s="359"/>
      <c r="B20" s="361"/>
      <c r="C20" s="53" t="s">
        <v>9</v>
      </c>
      <c r="D20" s="54" t="s">
        <v>10</v>
      </c>
      <c r="E20" s="54" t="s">
        <v>11</v>
      </c>
      <c r="F20" s="54" t="s">
        <v>12</v>
      </c>
      <c r="G20" s="362"/>
      <c r="H20" s="55" t="s">
        <v>85</v>
      </c>
    </row>
    <row r="21" spans="1:8" ht="12" customHeight="1" thickBot="1">
      <c r="A21" s="71">
        <v>1</v>
      </c>
      <c r="B21" s="72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4">
        <v>8</v>
      </c>
    </row>
    <row r="22" spans="1:9" ht="15" customHeight="1">
      <c r="A22" s="62" t="s">
        <v>13</v>
      </c>
      <c r="B22" s="63">
        <v>1</v>
      </c>
      <c r="C22" s="32">
        <v>904</v>
      </c>
      <c r="D22" s="32" t="s">
        <v>38</v>
      </c>
      <c r="E22" s="15" t="s">
        <v>152</v>
      </c>
      <c r="F22" s="32"/>
      <c r="G22" s="32">
        <v>21000</v>
      </c>
      <c r="H22" s="9">
        <f>H23+H26+H46+H43+H42+H45+H44</f>
        <v>594261.14</v>
      </c>
      <c r="I22" s="254"/>
    </row>
    <row r="23" spans="1:8" ht="15" customHeight="1">
      <c r="A23" s="5" t="s">
        <v>15</v>
      </c>
      <c r="B23" s="56">
        <v>2</v>
      </c>
      <c r="C23" s="6">
        <v>904</v>
      </c>
      <c r="D23" s="3" t="s">
        <v>38</v>
      </c>
      <c r="E23" s="6" t="s">
        <v>152</v>
      </c>
      <c r="F23" s="6">
        <v>112</v>
      </c>
      <c r="G23" s="6">
        <v>21212</v>
      </c>
      <c r="H23" s="24">
        <f>H24+H25</f>
        <v>594261.14</v>
      </c>
    </row>
    <row r="24" spans="1:8" ht="18.75" customHeight="1">
      <c r="A24" s="4" t="s">
        <v>16</v>
      </c>
      <c r="B24" s="57">
        <v>3</v>
      </c>
      <c r="C24" s="3">
        <v>904</v>
      </c>
      <c r="D24" s="3" t="s">
        <v>38</v>
      </c>
      <c r="E24" s="6" t="s">
        <v>148</v>
      </c>
      <c r="F24" s="3">
        <v>112</v>
      </c>
      <c r="G24" s="3">
        <v>21212</v>
      </c>
      <c r="H24" s="23">
        <v>0</v>
      </c>
    </row>
    <row r="25" spans="1:8" ht="15" customHeight="1">
      <c r="A25" s="4" t="s">
        <v>45</v>
      </c>
      <c r="B25" s="57">
        <v>4</v>
      </c>
      <c r="C25" s="3">
        <v>904</v>
      </c>
      <c r="D25" s="3" t="s">
        <v>38</v>
      </c>
      <c r="E25" s="6" t="s">
        <v>148</v>
      </c>
      <c r="F25" s="3">
        <v>112</v>
      </c>
      <c r="G25" s="3">
        <v>21214</v>
      </c>
      <c r="H25" s="23">
        <v>594261.14</v>
      </c>
    </row>
    <row r="26" spans="1:8" ht="15" customHeight="1">
      <c r="A26" s="5" t="s">
        <v>17</v>
      </c>
      <c r="B26" s="56">
        <v>5</v>
      </c>
      <c r="C26" s="6">
        <v>904</v>
      </c>
      <c r="D26" s="3" t="s">
        <v>38</v>
      </c>
      <c r="E26" s="18" t="s">
        <v>156</v>
      </c>
      <c r="F26" s="6" t="s">
        <v>27</v>
      </c>
      <c r="G26" s="6">
        <v>21220</v>
      </c>
      <c r="H26" s="24">
        <f>H27+H28+H29+H32+H36</f>
        <v>0</v>
      </c>
    </row>
    <row r="27" spans="1:8" ht="15" customHeight="1">
      <c r="A27" s="4" t="s">
        <v>29</v>
      </c>
      <c r="B27" s="57">
        <v>6</v>
      </c>
      <c r="C27" s="3">
        <v>904</v>
      </c>
      <c r="D27" s="3" t="s">
        <v>38</v>
      </c>
      <c r="E27" s="18" t="s">
        <v>148</v>
      </c>
      <c r="F27" s="3">
        <v>242</v>
      </c>
      <c r="G27" s="3">
        <v>21221</v>
      </c>
      <c r="H27" s="23">
        <v>0</v>
      </c>
    </row>
    <row r="28" spans="1:17" ht="15" customHeight="1">
      <c r="A28" s="4" t="s">
        <v>30</v>
      </c>
      <c r="B28" s="57">
        <v>7</v>
      </c>
      <c r="C28" s="3">
        <v>904</v>
      </c>
      <c r="D28" s="3" t="s">
        <v>38</v>
      </c>
      <c r="E28" s="18" t="s">
        <v>148</v>
      </c>
      <c r="F28" s="3">
        <v>242</v>
      </c>
      <c r="G28" s="3">
        <v>21221</v>
      </c>
      <c r="H28" s="23">
        <v>0</v>
      </c>
      <c r="Q28" t="s">
        <v>62</v>
      </c>
    </row>
    <row r="29" spans="1:8" ht="15" customHeight="1">
      <c r="A29" s="5" t="s">
        <v>18</v>
      </c>
      <c r="B29" s="56">
        <v>8</v>
      </c>
      <c r="C29" s="6">
        <v>904</v>
      </c>
      <c r="D29" s="6" t="s">
        <v>38</v>
      </c>
      <c r="E29" s="18" t="s">
        <v>148</v>
      </c>
      <c r="F29" s="6"/>
      <c r="G29" s="6">
        <v>21222</v>
      </c>
      <c r="H29" s="24">
        <f>H30+H31</f>
        <v>0</v>
      </c>
    </row>
    <row r="30" spans="1:8" ht="20.25" customHeight="1">
      <c r="A30" s="4" t="s">
        <v>19</v>
      </c>
      <c r="B30" s="57">
        <v>9</v>
      </c>
      <c r="C30" s="3">
        <v>904</v>
      </c>
      <c r="D30" s="3" t="s">
        <v>38</v>
      </c>
      <c r="E30" s="3" t="s">
        <v>148</v>
      </c>
      <c r="F30" s="3">
        <v>244</v>
      </c>
      <c r="G30" s="3">
        <v>21222</v>
      </c>
      <c r="H30" s="23">
        <v>0</v>
      </c>
    </row>
    <row r="31" spans="1:8" ht="15" customHeight="1">
      <c r="A31" s="4" t="s">
        <v>31</v>
      </c>
      <c r="B31" s="57">
        <v>10</v>
      </c>
      <c r="C31" s="3">
        <v>904</v>
      </c>
      <c r="D31" s="3" t="s">
        <v>38</v>
      </c>
      <c r="E31" s="22" t="s">
        <v>148</v>
      </c>
      <c r="F31" s="3">
        <v>244</v>
      </c>
      <c r="G31" s="3">
        <v>21222</v>
      </c>
      <c r="H31" s="23">
        <v>0</v>
      </c>
    </row>
    <row r="32" spans="1:8" ht="15" customHeight="1">
      <c r="A32" s="5" t="s">
        <v>34</v>
      </c>
      <c r="B32" s="56">
        <v>11</v>
      </c>
      <c r="C32" s="6">
        <v>904</v>
      </c>
      <c r="D32" s="6" t="s">
        <v>38</v>
      </c>
      <c r="E32" s="6" t="s">
        <v>156</v>
      </c>
      <c r="F32" s="6">
        <v>244</v>
      </c>
      <c r="G32" s="6">
        <v>21225</v>
      </c>
      <c r="H32" s="24">
        <f>H33+H35+H34</f>
        <v>0</v>
      </c>
    </row>
    <row r="33" spans="1:8" ht="15" customHeight="1">
      <c r="A33" s="4" t="s">
        <v>33</v>
      </c>
      <c r="B33" s="57">
        <v>12</v>
      </c>
      <c r="C33" s="3">
        <v>904</v>
      </c>
      <c r="D33" s="3" t="s">
        <v>38</v>
      </c>
      <c r="E33" s="22" t="s">
        <v>157</v>
      </c>
      <c r="F33" s="3">
        <v>244</v>
      </c>
      <c r="G33" s="3">
        <v>21225</v>
      </c>
      <c r="H33" s="23">
        <v>0</v>
      </c>
    </row>
    <row r="34" spans="1:8" ht="15" customHeight="1">
      <c r="A34" s="4" t="s">
        <v>220</v>
      </c>
      <c r="B34" s="57">
        <v>13</v>
      </c>
      <c r="C34" s="3">
        <v>904</v>
      </c>
      <c r="D34" s="3" t="s">
        <v>38</v>
      </c>
      <c r="E34" s="22" t="s">
        <v>148</v>
      </c>
      <c r="F34" s="3">
        <v>244</v>
      </c>
      <c r="G34" s="3">
        <v>21225</v>
      </c>
      <c r="H34" s="23">
        <v>0</v>
      </c>
    </row>
    <row r="35" spans="1:8" ht="15" customHeight="1">
      <c r="A35" s="4" t="s">
        <v>133</v>
      </c>
      <c r="B35" s="57">
        <v>14</v>
      </c>
      <c r="C35" s="3">
        <v>904</v>
      </c>
      <c r="D35" s="3" t="s">
        <v>38</v>
      </c>
      <c r="E35" s="22" t="s">
        <v>148</v>
      </c>
      <c r="F35" s="3">
        <v>244</v>
      </c>
      <c r="G35" s="3">
        <v>21225</v>
      </c>
      <c r="H35" s="23">
        <v>0</v>
      </c>
    </row>
    <row r="36" spans="1:8" ht="15" customHeight="1">
      <c r="A36" s="5" t="s">
        <v>21</v>
      </c>
      <c r="B36" s="56">
        <v>15</v>
      </c>
      <c r="C36" s="6">
        <v>904</v>
      </c>
      <c r="D36" s="6" t="s">
        <v>38</v>
      </c>
      <c r="E36" s="18" t="s">
        <v>148</v>
      </c>
      <c r="F36" s="6"/>
      <c r="G36" s="6">
        <v>21226</v>
      </c>
      <c r="H36" s="24">
        <f>SUM(H37:H40)</f>
        <v>0</v>
      </c>
    </row>
    <row r="37" spans="1:8" ht="21" customHeight="1">
      <c r="A37" s="4" t="s">
        <v>134</v>
      </c>
      <c r="B37" s="57">
        <v>16</v>
      </c>
      <c r="C37" s="3">
        <v>904</v>
      </c>
      <c r="D37" s="3" t="s">
        <v>38</v>
      </c>
      <c r="E37" s="3" t="s">
        <v>148</v>
      </c>
      <c r="F37" s="3">
        <v>112</v>
      </c>
      <c r="G37" s="3">
        <v>21226</v>
      </c>
      <c r="H37" s="23">
        <v>0</v>
      </c>
    </row>
    <row r="38" spans="1:8" ht="15" customHeight="1">
      <c r="A38" s="4" t="s">
        <v>22</v>
      </c>
      <c r="B38" s="57">
        <v>19</v>
      </c>
      <c r="C38" s="3">
        <v>904</v>
      </c>
      <c r="D38" s="3" t="s">
        <v>38</v>
      </c>
      <c r="E38" s="22" t="s">
        <v>148</v>
      </c>
      <c r="F38" s="3">
        <v>244</v>
      </c>
      <c r="G38" s="3">
        <v>21226</v>
      </c>
      <c r="H38" s="23">
        <v>0</v>
      </c>
    </row>
    <row r="39" spans="1:8" ht="15" customHeight="1">
      <c r="A39" s="4" t="s">
        <v>58</v>
      </c>
      <c r="B39" s="57">
        <v>20</v>
      </c>
      <c r="C39" s="3">
        <v>904</v>
      </c>
      <c r="D39" s="3" t="s">
        <v>38</v>
      </c>
      <c r="E39" s="22" t="s">
        <v>148</v>
      </c>
      <c r="F39" s="3">
        <v>244</v>
      </c>
      <c r="G39" s="3">
        <v>21226</v>
      </c>
      <c r="H39" s="23">
        <f>96000-96000</f>
        <v>0</v>
      </c>
    </row>
    <row r="40" spans="1:8" ht="15" customHeight="1">
      <c r="A40" s="4" t="s">
        <v>35</v>
      </c>
      <c r="B40" s="57">
        <v>18</v>
      </c>
      <c r="C40" s="3">
        <v>904</v>
      </c>
      <c r="D40" s="3" t="s">
        <v>38</v>
      </c>
      <c r="E40" s="22" t="s">
        <v>148</v>
      </c>
      <c r="F40" s="3">
        <v>244</v>
      </c>
      <c r="G40" s="3">
        <v>21228</v>
      </c>
      <c r="H40" s="23">
        <v>0</v>
      </c>
    </row>
    <row r="41" spans="1:8" ht="15" customHeight="1">
      <c r="A41" s="5" t="s">
        <v>23</v>
      </c>
      <c r="B41" s="56">
        <v>21</v>
      </c>
      <c r="C41" s="6">
        <v>904</v>
      </c>
      <c r="D41" s="6" t="s">
        <v>38</v>
      </c>
      <c r="E41" s="18" t="s">
        <v>148</v>
      </c>
      <c r="F41" s="6">
        <v>244</v>
      </c>
      <c r="G41" s="6">
        <v>21262</v>
      </c>
      <c r="H41" s="24">
        <v>0</v>
      </c>
    </row>
    <row r="42" spans="1:8" ht="15" customHeight="1">
      <c r="A42" s="25" t="s">
        <v>109</v>
      </c>
      <c r="B42" s="61">
        <v>21</v>
      </c>
      <c r="C42" s="26">
        <v>904</v>
      </c>
      <c r="D42" s="26" t="s">
        <v>38</v>
      </c>
      <c r="E42" s="27" t="s">
        <v>148</v>
      </c>
      <c r="F42" s="26">
        <v>851</v>
      </c>
      <c r="G42" s="26">
        <v>21291</v>
      </c>
      <c r="H42" s="213">
        <v>0</v>
      </c>
    </row>
    <row r="43" spans="1:8" ht="15" customHeight="1">
      <c r="A43" s="25" t="s">
        <v>110</v>
      </c>
      <c r="B43" s="61">
        <v>22</v>
      </c>
      <c r="C43" s="26">
        <v>904</v>
      </c>
      <c r="D43" s="26" t="s">
        <v>38</v>
      </c>
      <c r="E43" s="27" t="s">
        <v>148</v>
      </c>
      <c r="F43" s="26">
        <v>852</v>
      </c>
      <c r="G43" s="26">
        <v>21291</v>
      </c>
      <c r="H43" s="213">
        <v>0</v>
      </c>
    </row>
    <row r="44" spans="1:8" ht="15" customHeight="1">
      <c r="A44" s="25" t="s">
        <v>111</v>
      </c>
      <c r="B44" s="61">
        <v>23</v>
      </c>
      <c r="C44" s="26">
        <v>904</v>
      </c>
      <c r="D44" s="26" t="s">
        <v>38</v>
      </c>
      <c r="E44" s="27" t="s">
        <v>148</v>
      </c>
      <c r="F44" s="26">
        <v>853</v>
      </c>
      <c r="G44" s="26">
        <v>21292</v>
      </c>
      <c r="H44" s="213">
        <v>0</v>
      </c>
    </row>
    <row r="45" spans="1:8" ht="15" customHeight="1">
      <c r="A45" s="25" t="s">
        <v>111</v>
      </c>
      <c r="B45" s="61">
        <v>23</v>
      </c>
      <c r="C45" s="26">
        <v>904</v>
      </c>
      <c r="D45" s="26" t="s">
        <v>38</v>
      </c>
      <c r="E45" s="27" t="s">
        <v>148</v>
      </c>
      <c r="F45" s="26">
        <v>853</v>
      </c>
      <c r="G45" s="26">
        <v>21295</v>
      </c>
      <c r="H45" s="213">
        <v>0</v>
      </c>
    </row>
    <row r="46" spans="1:8" ht="15" customHeight="1">
      <c r="A46" s="65" t="s">
        <v>24</v>
      </c>
      <c r="B46" s="58">
        <v>26</v>
      </c>
      <c r="C46" s="28">
        <v>904</v>
      </c>
      <c r="D46" s="28" t="s">
        <v>38</v>
      </c>
      <c r="E46" s="29" t="s">
        <v>148</v>
      </c>
      <c r="F46" s="28">
        <v>244</v>
      </c>
      <c r="G46" s="28">
        <v>21300</v>
      </c>
      <c r="H46" s="24">
        <f>H47+H49</f>
        <v>0</v>
      </c>
    </row>
    <row r="47" spans="1:8" ht="15" customHeight="1">
      <c r="A47" s="65" t="s">
        <v>25</v>
      </c>
      <c r="B47" s="58">
        <v>27</v>
      </c>
      <c r="C47" s="28">
        <v>904</v>
      </c>
      <c r="D47" s="28" t="s">
        <v>38</v>
      </c>
      <c r="E47" s="29" t="s">
        <v>148</v>
      </c>
      <c r="F47" s="28">
        <v>244</v>
      </c>
      <c r="G47" s="28">
        <v>21310</v>
      </c>
      <c r="H47" s="24">
        <f>H48</f>
        <v>0</v>
      </c>
    </row>
    <row r="48" spans="1:8" ht="15" customHeight="1">
      <c r="A48" s="4" t="s">
        <v>36</v>
      </c>
      <c r="B48" s="57">
        <v>28</v>
      </c>
      <c r="C48" s="3">
        <v>904</v>
      </c>
      <c r="D48" s="3" t="s">
        <v>38</v>
      </c>
      <c r="E48" s="18" t="s">
        <v>148</v>
      </c>
      <c r="F48" s="3">
        <v>244</v>
      </c>
      <c r="G48" s="3">
        <v>21310</v>
      </c>
      <c r="H48" s="23">
        <v>0</v>
      </c>
    </row>
    <row r="49" spans="1:8" ht="15" customHeight="1">
      <c r="A49" s="5" t="s">
        <v>26</v>
      </c>
      <c r="B49" s="56">
        <v>29</v>
      </c>
      <c r="C49" s="6">
        <v>904</v>
      </c>
      <c r="D49" s="6" t="s">
        <v>38</v>
      </c>
      <c r="E49" s="18" t="s">
        <v>148</v>
      </c>
      <c r="F49" s="6">
        <v>244</v>
      </c>
      <c r="G49" s="6">
        <v>21340</v>
      </c>
      <c r="H49" s="24">
        <f>SUM(H50:H56)</f>
        <v>0</v>
      </c>
    </row>
    <row r="50" spans="1:8" ht="15" customHeight="1">
      <c r="A50" s="4" t="s">
        <v>56</v>
      </c>
      <c r="B50" s="57">
        <v>30</v>
      </c>
      <c r="C50" s="3">
        <v>904</v>
      </c>
      <c r="D50" s="3" t="s">
        <v>38</v>
      </c>
      <c r="E50" s="22" t="s">
        <v>157</v>
      </c>
      <c r="F50" s="3">
        <v>244</v>
      </c>
      <c r="G50" s="3">
        <v>21344</v>
      </c>
      <c r="H50" s="23">
        <v>0</v>
      </c>
    </row>
    <row r="51" spans="1:8" ht="15" customHeight="1">
      <c r="A51" s="4" t="s">
        <v>142</v>
      </c>
      <c r="B51" s="57">
        <v>32</v>
      </c>
      <c r="C51" s="3">
        <v>904</v>
      </c>
      <c r="D51" s="3" t="s">
        <v>38</v>
      </c>
      <c r="E51" s="22" t="s">
        <v>148</v>
      </c>
      <c r="F51" s="3">
        <v>244</v>
      </c>
      <c r="G51" s="3">
        <v>21346</v>
      </c>
      <c r="H51" s="23">
        <v>0</v>
      </c>
    </row>
    <row r="52" spans="1:8" ht="15" customHeight="1">
      <c r="A52" s="119" t="s">
        <v>124</v>
      </c>
      <c r="B52" s="57">
        <v>33</v>
      </c>
      <c r="C52" s="3">
        <v>904</v>
      </c>
      <c r="D52" s="3" t="s">
        <v>38</v>
      </c>
      <c r="E52" s="22" t="s">
        <v>148</v>
      </c>
      <c r="F52" s="3">
        <v>244</v>
      </c>
      <c r="G52" s="3">
        <v>21342</v>
      </c>
      <c r="H52" s="23">
        <v>0</v>
      </c>
    </row>
    <row r="53" spans="1:8" ht="15" customHeight="1">
      <c r="A53" s="4" t="s">
        <v>61</v>
      </c>
      <c r="B53" s="57">
        <v>34</v>
      </c>
      <c r="C53" s="3">
        <v>904</v>
      </c>
      <c r="D53" s="3" t="s">
        <v>38</v>
      </c>
      <c r="E53" s="22" t="s">
        <v>148</v>
      </c>
      <c r="F53" s="3">
        <v>244</v>
      </c>
      <c r="G53" s="3">
        <v>21343</v>
      </c>
      <c r="H53" s="23">
        <v>0</v>
      </c>
    </row>
    <row r="54" spans="1:8" ht="15" customHeight="1">
      <c r="A54" s="4" t="s">
        <v>49</v>
      </c>
      <c r="B54" s="57">
        <v>35</v>
      </c>
      <c r="C54" s="3">
        <v>904</v>
      </c>
      <c r="D54" s="3" t="s">
        <v>38</v>
      </c>
      <c r="E54" s="22" t="s">
        <v>148</v>
      </c>
      <c r="F54" s="3">
        <v>244</v>
      </c>
      <c r="G54" s="3">
        <v>21341</v>
      </c>
      <c r="H54" s="23">
        <v>0</v>
      </c>
    </row>
    <row r="55" spans="1:8" ht="15" customHeight="1">
      <c r="A55" s="4" t="s">
        <v>50</v>
      </c>
      <c r="B55" s="57">
        <v>36</v>
      </c>
      <c r="C55" s="3">
        <v>904</v>
      </c>
      <c r="D55" s="3" t="s">
        <v>38</v>
      </c>
      <c r="E55" s="22" t="s">
        <v>148</v>
      </c>
      <c r="F55" s="3">
        <v>244</v>
      </c>
      <c r="G55" s="3">
        <v>21345</v>
      </c>
      <c r="H55" s="23">
        <v>0</v>
      </c>
    </row>
    <row r="56" spans="1:8" ht="14.25" customHeight="1" thickBot="1">
      <c r="A56" s="66" t="s">
        <v>143</v>
      </c>
      <c r="B56" s="67">
        <v>37</v>
      </c>
      <c r="C56" s="68">
        <v>904</v>
      </c>
      <c r="D56" s="68" t="s">
        <v>38</v>
      </c>
      <c r="E56" s="69" t="s">
        <v>148</v>
      </c>
      <c r="F56" s="68">
        <v>244</v>
      </c>
      <c r="G56" s="68">
        <v>21349</v>
      </c>
      <c r="H56" s="37">
        <v>0</v>
      </c>
    </row>
    <row r="57" spans="1:8" ht="12" customHeight="1">
      <c r="A57" s="11"/>
      <c r="B57" s="11"/>
      <c r="C57" s="12"/>
      <c r="D57" s="12"/>
      <c r="E57" s="30"/>
      <c r="F57" s="12"/>
      <c r="G57" s="12"/>
      <c r="H57" s="31"/>
    </row>
    <row r="58" spans="1:8" ht="33" customHeight="1" hidden="1">
      <c r="A58" s="312" t="s">
        <v>239</v>
      </c>
      <c r="B58" s="312"/>
      <c r="C58" s="313"/>
      <c r="D58" s="313"/>
      <c r="E58" s="313"/>
      <c r="F58" s="313"/>
      <c r="G58" s="312"/>
      <c r="H58" s="314"/>
    </row>
    <row r="59" spans="1:8" ht="12" customHeight="1" hidden="1" thickBot="1">
      <c r="A59" s="41"/>
      <c r="B59" s="41"/>
      <c r="C59" s="41"/>
      <c r="D59" s="41"/>
      <c r="E59" s="41"/>
      <c r="F59" s="41"/>
      <c r="G59" s="50"/>
      <c r="H59" s="51"/>
    </row>
    <row r="60" spans="1:8" ht="23.25" customHeight="1" hidden="1">
      <c r="A60" s="358" t="s">
        <v>7</v>
      </c>
      <c r="B60" s="360" t="s">
        <v>83</v>
      </c>
      <c r="C60" s="305" t="s">
        <v>8</v>
      </c>
      <c r="D60" s="305"/>
      <c r="E60" s="305"/>
      <c r="F60" s="305"/>
      <c r="G60" s="303" t="s">
        <v>84</v>
      </c>
      <c r="H60" s="52" t="s">
        <v>197</v>
      </c>
    </row>
    <row r="61" spans="1:8" ht="27" customHeight="1" hidden="1" thickBot="1">
      <c r="A61" s="359"/>
      <c r="B61" s="361"/>
      <c r="C61" s="53" t="s">
        <v>9</v>
      </c>
      <c r="D61" s="54" t="s">
        <v>10</v>
      </c>
      <c r="E61" s="54" t="s">
        <v>11</v>
      </c>
      <c r="F61" s="54" t="s">
        <v>12</v>
      </c>
      <c r="G61" s="362"/>
      <c r="H61" s="55" t="s">
        <v>85</v>
      </c>
    </row>
    <row r="62" spans="1:8" ht="9.75" customHeight="1" hidden="1" thickBot="1">
      <c r="A62" s="75">
        <v>1</v>
      </c>
      <c r="B62" s="76">
        <v>2</v>
      </c>
      <c r="C62" s="77">
        <v>3</v>
      </c>
      <c r="D62" s="77">
        <v>4</v>
      </c>
      <c r="E62" s="77">
        <v>5</v>
      </c>
      <c r="F62" s="77">
        <v>6</v>
      </c>
      <c r="G62" s="77">
        <v>7</v>
      </c>
      <c r="H62" s="78">
        <v>8</v>
      </c>
    </row>
    <row r="63" spans="1:8" ht="19.5" customHeight="1" hidden="1">
      <c r="A63" s="70" t="s">
        <v>13</v>
      </c>
      <c r="B63" s="63">
        <v>1</v>
      </c>
      <c r="C63" s="14">
        <v>904</v>
      </c>
      <c r="D63" s="14" t="s">
        <v>38</v>
      </c>
      <c r="E63" s="81" t="s">
        <v>146</v>
      </c>
      <c r="F63" s="15">
        <v>244</v>
      </c>
      <c r="G63" s="15">
        <v>21223</v>
      </c>
      <c r="H63" s="9">
        <f>H64</f>
        <v>-500000</v>
      </c>
    </row>
    <row r="64" spans="1:8" ht="19.5" customHeight="1" hidden="1">
      <c r="A64" s="17" t="s">
        <v>20</v>
      </c>
      <c r="B64" s="56">
        <v>2</v>
      </c>
      <c r="C64" s="6">
        <v>904</v>
      </c>
      <c r="D64" s="6" t="s">
        <v>38</v>
      </c>
      <c r="E64" s="18" t="s">
        <v>146</v>
      </c>
      <c r="F64" s="6">
        <v>244</v>
      </c>
      <c r="G64" s="6">
        <v>21223</v>
      </c>
      <c r="H64" s="10">
        <f>H65+H66+H67</f>
        <v>-500000</v>
      </c>
    </row>
    <row r="65" spans="1:8" ht="19.5" customHeight="1" hidden="1">
      <c r="A65" s="123" t="s">
        <v>112</v>
      </c>
      <c r="B65" s="106">
        <v>3</v>
      </c>
      <c r="C65" s="34">
        <v>904</v>
      </c>
      <c r="D65" s="34" t="s">
        <v>38</v>
      </c>
      <c r="E65" s="120" t="s">
        <v>148</v>
      </c>
      <c r="F65" s="34">
        <v>244</v>
      </c>
      <c r="G65" s="34">
        <v>21223</v>
      </c>
      <c r="H65" s="23">
        <v>0</v>
      </c>
    </row>
    <row r="66" spans="1:11" ht="19.5" customHeight="1" hidden="1">
      <c r="A66" s="123" t="s">
        <v>32</v>
      </c>
      <c r="B66" s="106">
        <v>4</v>
      </c>
      <c r="C66" s="124">
        <v>904</v>
      </c>
      <c r="D66" s="124" t="s">
        <v>38</v>
      </c>
      <c r="E66" s="125" t="s">
        <v>148</v>
      </c>
      <c r="F66" s="124">
        <v>244</v>
      </c>
      <c r="G66" s="124">
        <v>21223</v>
      </c>
      <c r="H66" s="23">
        <v>-500000</v>
      </c>
      <c r="I66">
        <v>16064075.36</v>
      </c>
      <c r="J66">
        <v>2064706.28</v>
      </c>
      <c r="K66">
        <f>I66-J66</f>
        <v>13999369.08</v>
      </c>
    </row>
    <row r="67" spans="1:9" ht="19.5" customHeight="1" hidden="1" thickBot="1">
      <c r="A67" s="126" t="s">
        <v>32</v>
      </c>
      <c r="B67" s="108">
        <v>5</v>
      </c>
      <c r="C67" s="36">
        <v>904</v>
      </c>
      <c r="D67" s="36" t="s">
        <v>38</v>
      </c>
      <c r="E67" s="127" t="s">
        <v>148</v>
      </c>
      <c r="F67" s="36">
        <v>247</v>
      </c>
      <c r="G67" s="36">
        <v>21223</v>
      </c>
      <c r="H67" s="37">
        <v>0</v>
      </c>
      <c r="I67">
        <v>14143845.96</v>
      </c>
    </row>
    <row r="68" spans="1:8" ht="12" customHeight="1" hidden="1">
      <c r="A68" s="128"/>
      <c r="B68" s="128"/>
      <c r="C68" s="128"/>
      <c r="D68" s="128"/>
      <c r="E68" s="128"/>
      <c r="F68" s="128"/>
      <c r="G68" s="128"/>
      <c r="H68" s="128"/>
    </row>
    <row r="69" spans="1:8" ht="27" customHeight="1" hidden="1">
      <c r="A69" s="322" t="s">
        <v>90</v>
      </c>
      <c r="B69" s="322"/>
      <c r="C69" s="326"/>
      <c r="D69" s="326"/>
      <c r="E69" s="326"/>
      <c r="F69" s="326"/>
      <c r="G69" s="322"/>
      <c r="H69" s="327"/>
    </row>
    <row r="70" spans="1:8" ht="12" customHeight="1" hidden="1" thickBot="1">
      <c r="A70" s="132"/>
      <c r="B70" s="132"/>
      <c r="C70" s="132"/>
      <c r="D70" s="132"/>
      <c r="E70" s="132"/>
      <c r="F70" s="132"/>
      <c r="G70" s="133"/>
      <c r="H70" s="134"/>
    </row>
    <row r="71" spans="1:8" ht="30" customHeight="1" hidden="1">
      <c r="A71" s="346" t="s">
        <v>7</v>
      </c>
      <c r="B71" s="344" t="s">
        <v>83</v>
      </c>
      <c r="C71" s="320" t="s">
        <v>8</v>
      </c>
      <c r="D71" s="320"/>
      <c r="E71" s="320"/>
      <c r="F71" s="320"/>
      <c r="G71" s="308" t="s">
        <v>84</v>
      </c>
      <c r="H71" s="136" t="s">
        <v>197</v>
      </c>
    </row>
    <row r="72" spans="1:8" ht="29.25" customHeight="1" hidden="1" thickBot="1">
      <c r="A72" s="347"/>
      <c r="B72" s="345"/>
      <c r="C72" s="137" t="s">
        <v>9</v>
      </c>
      <c r="D72" s="138" t="s">
        <v>10</v>
      </c>
      <c r="E72" s="138" t="s">
        <v>11</v>
      </c>
      <c r="F72" s="138" t="s">
        <v>12</v>
      </c>
      <c r="G72" s="353"/>
      <c r="H72" s="139" t="s">
        <v>85</v>
      </c>
    </row>
    <row r="73" spans="1:8" ht="12" customHeight="1" hidden="1" thickBot="1">
      <c r="A73" s="140">
        <v>1</v>
      </c>
      <c r="B73" s="141">
        <v>2</v>
      </c>
      <c r="C73" s="142">
        <v>3</v>
      </c>
      <c r="D73" s="142">
        <v>4</v>
      </c>
      <c r="E73" s="142">
        <v>5</v>
      </c>
      <c r="F73" s="142">
        <v>6</v>
      </c>
      <c r="G73" s="142">
        <v>7</v>
      </c>
      <c r="H73" s="143">
        <v>8</v>
      </c>
    </row>
    <row r="74" spans="1:8" ht="15" customHeight="1" hidden="1">
      <c r="A74" s="144" t="s">
        <v>13</v>
      </c>
      <c r="B74" s="145">
        <v>1</v>
      </c>
      <c r="C74" s="146">
        <v>904</v>
      </c>
      <c r="D74" s="146" t="s">
        <v>38</v>
      </c>
      <c r="E74" s="147" t="s">
        <v>149</v>
      </c>
      <c r="F74" s="113"/>
      <c r="G74" s="113">
        <v>21000</v>
      </c>
      <c r="H74" s="148">
        <f>H75+H79+H84+H83</f>
        <v>0</v>
      </c>
    </row>
    <row r="75" spans="1:8" ht="15" customHeight="1" hidden="1">
      <c r="A75" s="149" t="s">
        <v>14</v>
      </c>
      <c r="B75" s="58">
        <v>2</v>
      </c>
      <c r="C75" s="28">
        <v>904</v>
      </c>
      <c r="D75" s="28" t="s">
        <v>38</v>
      </c>
      <c r="E75" s="28" t="s">
        <v>149</v>
      </c>
      <c r="F75" s="28">
        <v>111</v>
      </c>
      <c r="G75" s="28">
        <v>21210</v>
      </c>
      <c r="H75" s="24">
        <f>H76+H78+H77</f>
        <v>-14813.9</v>
      </c>
    </row>
    <row r="76" spans="1:8" ht="15" customHeight="1" hidden="1">
      <c r="A76" s="149" t="s">
        <v>39</v>
      </c>
      <c r="B76" s="106">
        <v>3</v>
      </c>
      <c r="C76" s="34">
        <v>904</v>
      </c>
      <c r="D76" s="34" t="s">
        <v>38</v>
      </c>
      <c r="E76" s="34" t="s">
        <v>149</v>
      </c>
      <c r="F76" s="34">
        <v>111</v>
      </c>
      <c r="G76" s="34">
        <v>21211</v>
      </c>
      <c r="H76" s="23">
        <v>-14813.9</v>
      </c>
    </row>
    <row r="77" spans="1:17" ht="15" customHeight="1" hidden="1">
      <c r="A77" s="149" t="s">
        <v>162</v>
      </c>
      <c r="B77" s="106">
        <v>4</v>
      </c>
      <c r="C77" s="34">
        <v>904</v>
      </c>
      <c r="D77" s="34" t="s">
        <v>38</v>
      </c>
      <c r="E77" s="34" t="s">
        <v>149</v>
      </c>
      <c r="F77" s="34">
        <v>111</v>
      </c>
      <c r="G77" s="34">
        <v>21266</v>
      </c>
      <c r="H77" s="23">
        <v>0</v>
      </c>
      <c r="Q77" t="s">
        <v>62</v>
      </c>
    </row>
    <row r="78" spans="1:8" ht="15" customHeight="1" hidden="1">
      <c r="A78" s="149" t="s">
        <v>40</v>
      </c>
      <c r="B78" s="106">
        <v>4</v>
      </c>
      <c r="C78" s="34">
        <v>904</v>
      </c>
      <c r="D78" s="34" t="s">
        <v>38</v>
      </c>
      <c r="E78" s="34" t="s">
        <v>149</v>
      </c>
      <c r="F78" s="34">
        <v>119</v>
      </c>
      <c r="G78" s="34">
        <v>21213</v>
      </c>
      <c r="H78" s="23">
        <v>0</v>
      </c>
    </row>
    <row r="79" spans="1:8" ht="15" customHeight="1" hidden="1">
      <c r="A79" s="150" t="s">
        <v>17</v>
      </c>
      <c r="B79" s="58">
        <v>5</v>
      </c>
      <c r="C79" s="28">
        <v>904</v>
      </c>
      <c r="D79" s="28" t="s">
        <v>38</v>
      </c>
      <c r="E79" s="28" t="s">
        <v>149</v>
      </c>
      <c r="F79" s="28" t="s">
        <v>27</v>
      </c>
      <c r="G79" s="28">
        <v>21220</v>
      </c>
      <c r="H79" s="24">
        <f>H80+H81</f>
        <v>14813.9</v>
      </c>
    </row>
    <row r="80" spans="1:8" ht="15" customHeight="1" hidden="1">
      <c r="A80" s="149" t="s">
        <v>28</v>
      </c>
      <c r="B80" s="106">
        <v>6</v>
      </c>
      <c r="C80" s="34">
        <v>904</v>
      </c>
      <c r="D80" s="34" t="s">
        <v>38</v>
      </c>
      <c r="E80" s="34" t="s">
        <v>149</v>
      </c>
      <c r="F80" s="34">
        <v>244</v>
      </c>
      <c r="G80" s="34">
        <v>21221</v>
      </c>
      <c r="H80" s="23">
        <v>0</v>
      </c>
    </row>
    <row r="81" spans="1:8" ht="15" customHeight="1" hidden="1">
      <c r="A81" s="151" t="s">
        <v>21</v>
      </c>
      <c r="B81" s="106">
        <v>7</v>
      </c>
      <c r="C81" s="28">
        <v>904</v>
      </c>
      <c r="D81" s="28" t="s">
        <v>38</v>
      </c>
      <c r="E81" s="28" t="s">
        <v>149</v>
      </c>
      <c r="F81" s="28"/>
      <c r="G81" s="28">
        <v>21226</v>
      </c>
      <c r="H81" s="24">
        <f>H82</f>
        <v>14813.9</v>
      </c>
    </row>
    <row r="82" spans="1:8" ht="20.25" customHeight="1" hidden="1">
      <c r="A82" s="149" t="s">
        <v>188</v>
      </c>
      <c r="B82" s="106">
        <v>9</v>
      </c>
      <c r="C82" s="34">
        <v>904</v>
      </c>
      <c r="D82" s="34" t="s">
        <v>38</v>
      </c>
      <c r="E82" s="34" t="s">
        <v>149</v>
      </c>
      <c r="F82" s="34">
        <v>244</v>
      </c>
      <c r="G82" s="34">
        <v>21226</v>
      </c>
      <c r="H82" s="23">
        <v>14813.9</v>
      </c>
    </row>
    <row r="83" spans="1:8" ht="15" customHeight="1" hidden="1">
      <c r="A83" s="16" t="s">
        <v>53</v>
      </c>
      <c r="B83" s="56">
        <v>10</v>
      </c>
      <c r="C83" s="6">
        <v>904</v>
      </c>
      <c r="D83" s="6" t="s">
        <v>38</v>
      </c>
      <c r="E83" s="6" t="s">
        <v>149</v>
      </c>
      <c r="F83" s="6">
        <v>244</v>
      </c>
      <c r="G83" s="6">
        <v>21353</v>
      </c>
      <c r="H83" s="24">
        <v>0</v>
      </c>
    </row>
    <row r="84" spans="1:8" ht="15" customHeight="1" hidden="1">
      <c r="A84" s="150" t="s">
        <v>24</v>
      </c>
      <c r="B84" s="58">
        <v>11</v>
      </c>
      <c r="C84" s="28">
        <v>904</v>
      </c>
      <c r="D84" s="28" t="s">
        <v>38</v>
      </c>
      <c r="E84" s="28" t="s">
        <v>149</v>
      </c>
      <c r="F84" s="28"/>
      <c r="G84" s="28">
        <v>21300</v>
      </c>
      <c r="H84" s="24">
        <f>H85+H86</f>
        <v>0</v>
      </c>
    </row>
    <row r="85" spans="1:8" ht="24.75" customHeight="1" hidden="1">
      <c r="A85" s="16" t="s">
        <v>163</v>
      </c>
      <c r="B85" s="58">
        <v>12</v>
      </c>
      <c r="C85" s="28">
        <v>904</v>
      </c>
      <c r="D85" s="28" t="s">
        <v>38</v>
      </c>
      <c r="E85" s="28" t="s">
        <v>149</v>
      </c>
      <c r="F85" s="28"/>
      <c r="G85" s="28">
        <v>21310</v>
      </c>
      <c r="H85" s="24">
        <v>0</v>
      </c>
    </row>
    <row r="86" spans="1:8" ht="15" customHeight="1" hidden="1">
      <c r="A86" s="150" t="s">
        <v>26</v>
      </c>
      <c r="B86" s="58">
        <v>17</v>
      </c>
      <c r="C86" s="28">
        <v>904</v>
      </c>
      <c r="D86" s="28" t="s">
        <v>38</v>
      </c>
      <c r="E86" s="28" t="s">
        <v>149</v>
      </c>
      <c r="F86" s="28">
        <v>244</v>
      </c>
      <c r="G86" s="28">
        <v>21340</v>
      </c>
      <c r="H86" s="24">
        <f>H87+H88</f>
        <v>0</v>
      </c>
    </row>
    <row r="87" spans="1:8" ht="22.5" customHeight="1" hidden="1">
      <c r="A87" s="149" t="s">
        <v>144</v>
      </c>
      <c r="B87" s="106">
        <v>18</v>
      </c>
      <c r="C87" s="34">
        <v>904</v>
      </c>
      <c r="D87" s="34" t="s">
        <v>38</v>
      </c>
      <c r="E87" s="34" t="s">
        <v>149</v>
      </c>
      <c r="F87" s="34">
        <v>244</v>
      </c>
      <c r="G87" s="34">
        <v>21346</v>
      </c>
      <c r="H87" s="23">
        <v>0</v>
      </c>
    </row>
    <row r="88" spans="1:8" ht="15" customHeight="1" hidden="1" thickBot="1">
      <c r="A88" s="80" t="s">
        <v>161</v>
      </c>
      <c r="B88" s="67">
        <v>15</v>
      </c>
      <c r="C88" s="68">
        <v>904</v>
      </c>
      <c r="D88" s="68" t="s">
        <v>38</v>
      </c>
      <c r="E88" s="68" t="s">
        <v>149</v>
      </c>
      <c r="F88" s="68">
        <v>244</v>
      </c>
      <c r="G88" s="68">
        <v>21349</v>
      </c>
      <c r="H88" s="37">
        <v>0</v>
      </c>
    </row>
    <row r="89" spans="1:8" ht="12" customHeight="1" hidden="1">
      <c r="A89" s="128"/>
      <c r="B89" s="128"/>
      <c r="C89" s="128"/>
      <c r="D89" s="128"/>
      <c r="E89" s="128"/>
      <c r="F89" s="128"/>
      <c r="G89" s="128"/>
      <c r="H89" s="128"/>
    </row>
    <row r="90" spans="1:8" ht="12" customHeight="1" hidden="1">
      <c r="A90" s="322" t="s">
        <v>92</v>
      </c>
      <c r="B90" s="322"/>
      <c r="C90" s="326"/>
      <c r="D90" s="326"/>
      <c r="E90" s="326"/>
      <c r="F90" s="326"/>
      <c r="G90" s="322"/>
      <c r="H90" s="327"/>
    </row>
    <row r="91" spans="1:8" ht="12" customHeight="1" hidden="1" thickBot="1">
      <c r="A91" s="129"/>
      <c r="B91" s="129"/>
      <c r="C91" s="130"/>
      <c r="D91" s="130"/>
      <c r="E91" s="130"/>
      <c r="F91" s="130"/>
      <c r="G91" s="129"/>
      <c r="H91" s="131"/>
    </row>
    <row r="92" spans="1:8" ht="19.5" customHeight="1" hidden="1">
      <c r="A92" s="346" t="s">
        <v>7</v>
      </c>
      <c r="B92" s="344" t="s">
        <v>83</v>
      </c>
      <c r="C92" s="320" t="s">
        <v>8</v>
      </c>
      <c r="D92" s="320"/>
      <c r="E92" s="320"/>
      <c r="F92" s="320"/>
      <c r="G92" s="308" t="s">
        <v>84</v>
      </c>
      <c r="H92" s="136" t="s">
        <v>197</v>
      </c>
    </row>
    <row r="93" spans="1:8" ht="19.5" customHeight="1" hidden="1" thickBot="1">
      <c r="A93" s="347"/>
      <c r="B93" s="345"/>
      <c r="C93" s="137" t="s">
        <v>9</v>
      </c>
      <c r="D93" s="138" t="s">
        <v>10</v>
      </c>
      <c r="E93" s="138" t="s">
        <v>11</v>
      </c>
      <c r="F93" s="138" t="s">
        <v>12</v>
      </c>
      <c r="G93" s="353"/>
      <c r="H93" s="139" t="s">
        <v>85</v>
      </c>
    </row>
    <row r="94" spans="1:8" ht="19.5" customHeight="1" hidden="1" thickBot="1">
      <c r="A94" s="140">
        <v>1</v>
      </c>
      <c r="B94" s="141">
        <v>2</v>
      </c>
      <c r="C94" s="142">
        <v>3</v>
      </c>
      <c r="D94" s="142">
        <v>4</v>
      </c>
      <c r="E94" s="142">
        <v>5</v>
      </c>
      <c r="F94" s="142">
        <v>6</v>
      </c>
      <c r="G94" s="142">
        <v>7</v>
      </c>
      <c r="H94" s="143">
        <v>8</v>
      </c>
    </row>
    <row r="95" spans="1:8" ht="19.5" customHeight="1" hidden="1">
      <c r="A95" s="153" t="s">
        <v>13</v>
      </c>
      <c r="B95" s="145">
        <v>1</v>
      </c>
      <c r="C95" s="146">
        <v>904</v>
      </c>
      <c r="D95" s="146" t="s">
        <v>38</v>
      </c>
      <c r="E95" s="154" t="s">
        <v>151</v>
      </c>
      <c r="F95" s="113">
        <v>100</v>
      </c>
      <c r="G95" s="113">
        <v>21200</v>
      </c>
      <c r="H95" s="148">
        <f>H96</f>
        <v>0</v>
      </c>
    </row>
    <row r="96" spans="1:9" ht="19.5" customHeight="1" hidden="1">
      <c r="A96" s="151" t="s">
        <v>14</v>
      </c>
      <c r="B96" s="58">
        <v>2</v>
      </c>
      <c r="C96" s="28">
        <v>904</v>
      </c>
      <c r="D96" s="28" t="s">
        <v>38</v>
      </c>
      <c r="E96" s="29" t="s">
        <v>151</v>
      </c>
      <c r="F96" s="28">
        <v>111</v>
      </c>
      <c r="G96" s="28">
        <v>21210</v>
      </c>
      <c r="H96" s="24">
        <f>H97+H98+H99</f>
        <v>0</v>
      </c>
      <c r="I96">
        <v>200425</v>
      </c>
    </row>
    <row r="97" spans="1:8" ht="19.5" customHeight="1" hidden="1">
      <c r="A97" s="151" t="s">
        <v>39</v>
      </c>
      <c r="B97" s="58">
        <v>3</v>
      </c>
      <c r="C97" s="28">
        <v>904</v>
      </c>
      <c r="D97" s="28" t="s">
        <v>38</v>
      </c>
      <c r="E97" s="29" t="s">
        <v>151</v>
      </c>
      <c r="F97" s="28">
        <v>111</v>
      </c>
      <c r="G97" s="29" t="s">
        <v>250</v>
      </c>
      <c r="H97" s="24">
        <v>-200425</v>
      </c>
    </row>
    <row r="98" spans="1:8" ht="19.5" customHeight="1" hidden="1">
      <c r="A98" s="150" t="s">
        <v>39</v>
      </c>
      <c r="B98" s="106">
        <v>4</v>
      </c>
      <c r="C98" s="28">
        <v>904</v>
      </c>
      <c r="D98" s="28" t="s">
        <v>38</v>
      </c>
      <c r="E98" s="29" t="s">
        <v>151</v>
      </c>
      <c r="F98" s="28">
        <v>111</v>
      </c>
      <c r="G98" s="28">
        <v>21211</v>
      </c>
      <c r="H98" s="24">
        <v>200425</v>
      </c>
    </row>
    <row r="99" spans="1:8" ht="19.5" customHeight="1" hidden="1" thickBot="1">
      <c r="A99" s="155" t="s">
        <v>40</v>
      </c>
      <c r="B99" s="108">
        <v>5</v>
      </c>
      <c r="C99" s="156">
        <v>904</v>
      </c>
      <c r="D99" s="156" t="s">
        <v>38</v>
      </c>
      <c r="E99" s="157" t="s">
        <v>151</v>
      </c>
      <c r="F99" s="156">
        <v>119</v>
      </c>
      <c r="G99" s="156">
        <v>21213</v>
      </c>
      <c r="H99" s="158">
        <v>0</v>
      </c>
    </row>
    <row r="100" spans="1:8" ht="12" customHeight="1" hidden="1">
      <c r="A100" s="128"/>
      <c r="B100" s="128"/>
      <c r="C100" s="128"/>
      <c r="D100" s="128"/>
      <c r="E100" s="128"/>
      <c r="F100" s="128"/>
      <c r="G100" s="128"/>
      <c r="H100" s="128"/>
    </row>
    <row r="101" spans="1:8" ht="38.25" customHeight="1" hidden="1">
      <c r="A101" s="322" t="s">
        <v>93</v>
      </c>
      <c r="B101" s="322"/>
      <c r="C101" s="326"/>
      <c r="D101" s="326"/>
      <c r="E101" s="326"/>
      <c r="F101" s="326"/>
      <c r="G101" s="322"/>
      <c r="H101" s="327"/>
    </row>
    <row r="102" spans="1:8" ht="12" customHeight="1" hidden="1" thickBot="1">
      <c r="A102" s="129"/>
      <c r="B102" s="129"/>
      <c r="C102" s="130"/>
      <c r="D102" s="130"/>
      <c r="E102" s="130"/>
      <c r="F102" s="130"/>
      <c r="G102" s="129"/>
      <c r="H102" s="131"/>
    </row>
    <row r="103" spans="1:8" ht="24" customHeight="1" hidden="1">
      <c r="A103" s="346" t="s">
        <v>7</v>
      </c>
      <c r="B103" s="344" t="s">
        <v>83</v>
      </c>
      <c r="C103" s="320" t="s">
        <v>8</v>
      </c>
      <c r="D103" s="320"/>
      <c r="E103" s="320"/>
      <c r="F103" s="320"/>
      <c r="G103" s="308" t="s">
        <v>84</v>
      </c>
      <c r="H103" s="136" t="s">
        <v>138</v>
      </c>
    </row>
    <row r="104" spans="1:8" ht="27.75" customHeight="1" hidden="1" thickBot="1">
      <c r="A104" s="347"/>
      <c r="B104" s="345"/>
      <c r="C104" s="137" t="s">
        <v>9</v>
      </c>
      <c r="D104" s="138" t="s">
        <v>10</v>
      </c>
      <c r="E104" s="138" t="s">
        <v>11</v>
      </c>
      <c r="F104" s="138" t="s">
        <v>12</v>
      </c>
      <c r="G104" s="353"/>
      <c r="H104" s="139" t="s">
        <v>85</v>
      </c>
    </row>
    <row r="105" spans="1:8" ht="12" customHeight="1" hidden="1" thickBot="1">
      <c r="A105" s="140">
        <v>1</v>
      </c>
      <c r="B105" s="141">
        <v>2</v>
      </c>
      <c r="C105" s="142">
        <v>3</v>
      </c>
      <c r="D105" s="142">
        <v>4</v>
      </c>
      <c r="E105" s="142">
        <v>5</v>
      </c>
      <c r="F105" s="142">
        <v>6</v>
      </c>
      <c r="G105" s="142">
        <v>7</v>
      </c>
      <c r="H105" s="143">
        <v>8</v>
      </c>
    </row>
    <row r="106" spans="1:8" ht="15" customHeight="1" hidden="1">
      <c r="A106" s="153" t="s">
        <v>13</v>
      </c>
      <c r="B106" s="145">
        <v>1</v>
      </c>
      <c r="C106" s="113">
        <v>904</v>
      </c>
      <c r="D106" s="113" t="s">
        <v>91</v>
      </c>
      <c r="E106" s="147" t="s">
        <v>149</v>
      </c>
      <c r="F106" s="113">
        <v>100</v>
      </c>
      <c r="G106" s="113">
        <v>21200</v>
      </c>
      <c r="H106" s="148">
        <f>H107+H110</f>
        <v>0</v>
      </c>
    </row>
    <row r="107" spans="1:8" ht="15" customHeight="1" hidden="1">
      <c r="A107" s="151" t="s">
        <v>14</v>
      </c>
      <c r="B107" s="58">
        <v>2</v>
      </c>
      <c r="C107" s="28">
        <v>904</v>
      </c>
      <c r="D107" s="28" t="s">
        <v>91</v>
      </c>
      <c r="E107" s="28" t="s">
        <v>149</v>
      </c>
      <c r="F107" s="28">
        <v>111</v>
      </c>
      <c r="G107" s="28">
        <v>21210</v>
      </c>
      <c r="H107" s="24">
        <f>H108+H109</f>
        <v>-44900</v>
      </c>
    </row>
    <row r="108" spans="1:8" ht="15" customHeight="1" hidden="1">
      <c r="A108" s="149" t="s">
        <v>39</v>
      </c>
      <c r="B108" s="106">
        <v>3</v>
      </c>
      <c r="C108" s="34">
        <v>904</v>
      </c>
      <c r="D108" s="34" t="s">
        <v>91</v>
      </c>
      <c r="E108" s="34" t="s">
        <v>149</v>
      </c>
      <c r="F108" s="34">
        <v>111</v>
      </c>
      <c r="G108" s="34">
        <v>21211</v>
      </c>
      <c r="H108" s="23">
        <v>-44900</v>
      </c>
    </row>
    <row r="109" spans="1:8" ht="15" customHeight="1" hidden="1">
      <c r="A109" s="149" t="s">
        <v>40</v>
      </c>
      <c r="B109" s="106">
        <v>4</v>
      </c>
      <c r="C109" s="34">
        <v>904</v>
      </c>
      <c r="D109" s="34" t="s">
        <v>91</v>
      </c>
      <c r="E109" s="34" t="s">
        <v>149</v>
      </c>
      <c r="F109" s="34">
        <v>119</v>
      </c>
      <c r="G109" s="34">
        <v>21213</v>
      </c>
      <c r="H109" s="23">
        <v>0</v>
      </c>
    </row>
    <row r="110" spans="1:8" ht="15" customHeight="1" hidden="1">
      <c r="A110" s="65" t="s">
        <v>25</v>
      </c>
      <c r="B110" s="58">
        <v>5</v>
      </c>
      <c r="C110" s="28">
        <v>904</v>
      </c>
      <c r="D110" s="28" t="s">
        <v>91</v>
      </c>
      <c r="E110" s="28" t="s">
        <v>149</v>
      </c>
      <c r="F110" s="28">
        <v>244</v>
      </c>
      <c r="G110" s="28">
        <v>21310</v>
      </c>
      <c r="H110" s="24">
        <f>H111</f>
        <v>44900</v>
      </c>
    </row>
    <row r="111" spans="1:8" ht="23.25" customHeight="1" hidden="1" thickBot="1">
      <c r="A111" s="66" t="s">
        <v>249</v>
      </c>
      <c r="B111" s="108">
        <v>6</v>
      </c>
      <c r="C111" s="36">
        <v>904</v>
      </c>
      <c r="D111" s="36" t="s">
        <v>91</v>
      </c>
      <c r="E111" s="36" t="s">
        <v>149</v>
      </c>
      <c r="F111" s="36">
        <v>244</v>
      </c>
      <c r="G111" s="36">
        <v>21310</v>
      </c>
      <c r="H111" s="37">
        <v>44900</v>
      </c>
    </row>
    <row r="112" spans="1:8" ht="12" customHeight="1" hidden="1">
      <c r="A112" s="128"/>
      <c r="B112" s="128"/>
      <c r="C112" s="128"/>
      <c r="D112" s="128"/>
      <c r="E112" s="128"/>
      <c r="F112" s="128"/>
      <c r="G112" s="128"/>
      <c r="H112" s="128"/>
    </row>
    <row r="113" spans="1:8" ht="12" customHeight="1" hidden="1">
      <c r="A113" s="128"/>
      <c r="B113" s="128"/>
      <c r="C113" s="128"/>
      <c r="D113" s="128"/>
      <c r="E113" s="128"/>
      <c r="F113" s="128"/>
      <c r="G113" s="159" t="s">
        <v>86</v>
      </c>
      <c r="H113" s="160" t="s">
        <v>94</v>
      </c>
    </row>
    <row r="114" spans="1:8" ht="12" customHeight="1" hidden="1">
      <c r="A114" s="128"/>
      <c r="B114" s="128"/>
      <c r="C114" s="128"/>
      <c r="D114" s="128"/>
      <c r="E114" s="128"/>
      <c r="F114" s="128"/>
      <c r="G114" s="128"/>
      <c r="H114" s="128"/>
    </row>
    <row r="115" spans="1:8" ht="12" customHeight="1" hidden="1">
      <c r="A115" s="128"/>
      <c r="B115" s="128"/>
      <c r="C115" s="128"/>
      <c r="D115" s="128"/>
      <c r="E115" s="128"/>
      <c r="F115" s="128"/>
      <c r="G115" s="128"/>
      <c r="H115" s="128"/>
    </row>
    <row r="116" spans="1:8" ht="36.75" customHeight="1" hidden="1">
      <c r="A116" s="322" t="s">
        <v>242</v>
      </c>
      <c r="B116" s="322"/>
      <c r="C116" s="326"/>
      <c r="D116" s="326"/>
      <c r="E116" s="326"/>
      <c r="F116" s="326"/>
      <c r="G116" s="322"/>
      <c r="H116" s="327"/>
    </row>
    <row r="117" spans="1:8" ht="12" customHeight="1" hidden="1" thickBot="1">
      <c r="A117" s="129"/>
      <c r="B117" s="129"/>
      <c r="C117" s="130"/>
      <c r="D117" s="130"/>
      <c r="E117" s="130"/>
      <c r="F117" s="130"/>
      <c r="G117" s="129"/>
      <c r="H117" s="131"/>
    </row>
    <row r="118" spans="1:8" ht="12" customHeight="1" hidden="1">
      <c r="A118" s="346" t="s">
        <v>7</v>
      </c>
      <c r="B118" s="344" t="s">
        <v>83</v>
      </c>
      <c r="C118" s="320" t="s">
        <v>8</v>
      </c>
      <c r="D118" s="320"/>
      <c r="E118" s="320"/>
      <c r="F118" s="320"/>
      <c r="G118" s="308" t="s">
        <v>84</v>
      </c>
      <c r="H118" s="136" t="s">
        <v>197</v>
      </c>
    </row>
    <row r="119" spans="1:8" ht="12" customHeight="1" hidden="1" thickBot="1">
      <c r="A119" s="347"/>
      <c r="B119" s="345"/>
      <c r="C119" s="137" t="s">
        <v>9</v>
      </c>
      <c r="D119" s="138" t="s">
        <v>10</v>
      </c>
      <c r="E119" s="138" t="s">
        <v>11</v>
      </c>
      <c r="F119" s="138" t="s">
        <v>12</v>
      </c>
      <c r="G119" s="353"/>
      <c r="H119" s="139" t="s">
        <v>85</v>
      </c>
    </row>
    <row r="120" spans="1:8" ht="12" customHeight="1" hidden="1">
      <c r="A120" s="286">
        <v>1</v>
      </c>
      <c r="B120" s="287">
        <v>2</v>
      </c>
      <c r="C120" s="285">
        <v>3</v>
      </c>
      <c r="D120" s="285">
        <v>4</v>
      </c>
      <c r="E120" s="285">
        <v>5</v>
      </c>
      <c r="F120" s="285">
        <v>6</v>
      </c>
      <c r="G120" s="285">
        <v>7</v>
      </c>
      <c r="H120" s="288">
        <v>8</v>
      </c>
    </row>
    <row r="121" spans="1:8" ht="17.25" customHeight="1" hidden="1">
      <c r="A121" s="189" t="s">
        <v>13</v>
      </c>
      <c r="B121" s="190">
        <v>1</v>
      </c>
      <c r="C121" s="239">
        <v>904</v>
      </c>
      <c r="D121" s="239" t="s">
        <v>38</v>
      </c>
      <c r="E121" s="239" t="s">
        <v>100</v>
      </c>
      <c r="F121" s="239"/>
      <c r="G121" s="239">
        <v>21000</v>
      </c>
      <c r="H121" s="240">
        <f>H122+H132+H133</f>
        <v>-228049</v>
      </c>
    </row>
    <row r="122" spans="1:8" ht="12" customHeight="1" hidden="1">
      <c r="A122" s="65" t="s">
        <v>17</v>
      </c>
      <c r="B122" s="106">
        <v>2</v>
      </c>
      <c r="C122" s="85">
        <v>904</v>
      </c>
      <c r="D122" s="85" t="s">
        <v>38</v>
      </c>
      <c r="E122" s="85" t="s">
        <v>67</v>
      </c>
      <c r="F122" s="85">
        <v>244</v>
      </c>
      <c r="G122" s="85">
        <v>21220</v>
      </c>
      <c r="H122" s="235">
        <f>H123+H126+H130</f>
        <v>-228049</v>
      </c>
    </row>
    <row r="123" spans="1:8" ht="12" customHeight="1" hidden="1">
      <c r="A123" s="65" t="s">
        <v>18</v>
      </c>
      <c r="B123" s="106">
        <v>3</v>
      </c>
      <c r="C123" s="85">
        <v>904</v>
      </c>
      <c r="D123" s="85" t="s">
        <v>38</v>
      </c>
      <c r="E123" s="85" t="s">
        <v>67</v>
      </c>
      <c r="F123" s="85">
        <v>244</v>
      </c>
      <c r="G123" s="85">
        <v>21222</v>
      </c>
      <c r="H123" s="235">
        <f>H124+H125</f>
        <v>0</v>
      </c>
    </row>
    <row r="124" spans="1:8" ht="22.5" customHeight="1" hidden="1">
      <c r="A124" s="237" t="s">
        <v>122</v>
      </c>
      <c r="B124" s="106">
        <v>4</v>
      </c>
      <c r="C124" s="34">
        <v>904</v>
      </c>
      <c r="D124" s="34" t="s">
        <v>68</v>
      </c>
      <c r="E124" s="34" t="s">
        <v>164</v>
      </c>
      <c r="F124" s="34">
        <v>244</v>
      </c>
      <c r="G124" s="34">
        <v>21222</v>
      </c>
      <c r="H124" s="212">
        <v>0</v>
      </c>
    </row>
    <row r="125" spans="1:8" ht="22.5" customHeight="1" hidden="1">
      <c r="A125" s="237" t="s">
        <v>165</v>
      </c>
      <c r="B125" s="106">
        <v>5</v>
      </c>
      <c r="C125" s="34">
        <v>904</v>
      </c>
      <c r="D125" s="34" t="s">
        <v>68</v>
      </c>
      <c r="E125" s="34" t="s">
        <v>166</v>
      </c>
      <c r="F125" s="34">
        <v>244</v>
      </c>
      <c r="G125" s="34">
        <v>21222</v>
      </c>
      <c r="H125" s="212">
        <v>0</v>
      </c>
    </row>
    <row r="126" spans="1:8" ht="15" customHeight="1" hidden="1">
      <c r="A126" s="65" t="s">
        <v>34</v>
      </c>
      <c r="B126" s="58">
        <v>6</v>
      </c>
      <c r="C126" s="85">
        <v>904</v>
      </c>
      <c r="D126" s="85" t="s">
        <v>68</v>
      </c>
      <c r="E126" s="85" t="s">
        <v>67</v>
      </c>
      <c r="F126" s="85">
        <v>244</v>
      </c>
      <c r="G126" s="85">
        <v>21225</v>
      </c>
      <c r="H126" s="235">
        <f>H127+H128+H129</f>
        <v>-228049</v>
      </c>
    </row>
    <row r="127" spans="1:8" ht="15" customHeight="1" hidden="1">
      <c r="A127" s="323" t="s">
        <v>243</v>
      </c>
      <c r="B127" s="106">
        <v>7</v>
      </c>
      <c r="C127" s="89">
        <v>904</v>
      </c>
      <c r="D127" s="89" t="s">
        <v>68</v>
      </c>
      <c r="E127" s="89" t="s">
        <v>244</v>
      </c>
      <c r="F127" s="89">
        <v>244</v>
      </c>
      <c r="G127" s="89">
        <v>21225</v>
      </c>
      <c r="H127" s="236">
        <v>-159634.3</v>
      </c>
    </row>
    <row r="128" spans="1:8" ht="15" customHeight="1" hidden="1">
      <c r="A128" s="324"/>
      <c r="B128" s="106">
        <v>8</v>
      </c>
      <c r="C128" s="89">
        <v>904</v>
      </c>
      <c r="D128" s="89" t="s">
        <v>68</v>
      </c>
      <c r="E128" s="89" t="s">
        <v>245</v>
      </c>
      <c r="F128" s="89">
        <v>244</v>
      </c>
      <c r="G128" s="89">
        <v>21225</v>
      </c>
      <c r="H128" s="236">
        <v>-68414.7</v>
      </c>
    </row>
    <row r="129" spans="1:8" ht="15" customHeight="1" hidden="1">
      <c r="A129" s="92" t="s">
        <v>227</v>
      </c>
      <c r="B129" s="106">
        <v>9</v>
      </c>
      <c r="C129" s="89">
        <v>904</v>
      </c>
      <c r="D129" s="89" t="s">
        <v>38</v>
      </c>
      <c r="E129" s="89" t="s">
        <v>218</v>
      </c>
      <c r="F129" s="89">
        <v>244</v>
      </c>
      <c r="G129" s="89">
        <v>21225</v>
      </c>
      <c r="H129" s="236">
        <v>0</v>
      </c>
    </row>
    <row r="130" spans="1:8" ht="15" customHeight="1" hidden="1">
      <c r="A130" s="65" t="s">
        <v>21</v>
      </c>
      <c r="B130" s="58">
        <v>10</v>
      </c>
      <c r="C130" s="85">
        <v>904</v>
      </c>
      <c r="D130" s="85" t="s">
        <v>38</v>
      </c>
      <c r="E130" s="85" t="s">
        <v>67</v>
      </c>
      <c r="F130" s="85">
        <v>244</v>
      </c>
      <c r="G130" s="85">
        <v>21226</v>
      </c>
      <c r="H130" s="235">
        <f>H131</f>
        <v>0</v>
      </c>
    </row>
    <row r="131" spans="1:8" ht="23.25" customHeight="1" hidden="1">
      <c r="A131" s="33" t="s">
        <v>73</v>
      </c>
      <c r="B131" s="106">
        <v>11</v>
      </c>
      <c r="C131" s="89">
        <v>904</v>
      </c>
      <c r="D131" s="89" t="s">
        <v>38</v>
      </c>
      <c r="E131" s="89" t="s">
        <v>75</v>
      </c>
      <c r="F131" s="89">
        <v>244</v>
      </c>
      <c r="G131" s="89">
        <v>21226</v>
      </c>
      <c r="H131" s="236">
        <v>0</v>
      </c>
    </row>
    <row r="132" spans="1:8" ht="15" customHeight="1" hidden="1">
      <c r="A132" s="65" t="s">
        <v>55</v>
      </c>
      <c r="B132" s="106">
        <v>12</v>
      </c>
      <c r="C132" s="85">
        <v>904</v>
      </c>
      <c r="D132" s="85" t="s">
        <v>38</v>
      </c>
      <c r="E132" s="85" t="s">
        <v>67</v>
      </c>
      <c r="F132" s="85">
        <v>244</v>
      </c>
      <c r="G132" s="85">
        <v>21290</v>
      </c>
      <c r="H132" s="235">
        <v>0</v>
      </c>
    </row>
    <row r="133" spans="1:8" ht="15" customHeight="1" hidden="1">
      <c r="A133" s="65" t="s">
        <v>24</v>
      </c>
      <c r="B133" s="58">
        <v>13</v>
      </c>
      <c r="C133" s="85">
        <v>904</v>
      </c>
      <c r="D133" s="85" t="s">
        <v>38</v>
      </c>
      <c r="E133" s="85" t="s">
        <v>67</v>
      </c>
      <c r="F133" s="85"/>
      <c r="G133" s="85">
        <v>21300</v>
      </c>
      <c r="H133" s="235">
        <f>H134+H138</f>
        <v>0</v>
      </c>
    </row>
    <row r="134" spans="1:8" ht="15" customHeight="1" hidden="1">
      <c r="A134" s="65" t="s">
        <v>25</v>
      </c>
      <c r="B134" s="106">
        <v>14</v>
      </c>
      <c r="C134" s="85">
        <v>904</v>
      </c>
      <c r="D134" s="85" t="s">
        <v>68</v>
      </c>
      <c r="E134" s="85" t="s">
        <v>67</v>
      </c>
      <c r="F134" s="85">
        <v>244</v>
      </c>
      <c r="G134" s="85">
        <v>21310</v>
      </c>
      <c r="H134" s="235">
        <f>SUM(H135:H137)</f>
        <v>0</v>
      </c>
    </row>
    <row r="135" spans="1:8" ht="15" customHeight="1" hidden="1">
      <c r="A135" s="266" t="s">
        <v>240</v>
      </c>
      <c r="B135" s="106">
        <v>15</v>
      </c>
      <c r="C135" s="89">
        <v>904</v>
      </c>
      <c r="D135" s="89" t="s">
        <v>38</v>
      </c>
      <c r="E135" s="89" t="s">
        <v>241</v>
      </c>
      <c r="F135" s="89">
        <v>244</v>
      </c>
      <c r="G135" s="89">
        <v>21310</v>
      </c>
      <c r="H135" s="236">
        <v>0</v>
      </c>
    </row>
    <row r="136" spans="1:8" ht="15" customHeight="1" hidden="1">
      <c r="A136" s="300" t="s">
        <v>246</v>
      </c>
      <c r="B136" s="106">
        <v>16</v>
      </c>
      <c r="C136" s="89">
        <v>904</v>
      </c>
      <c r="D136" s="89" t="s">
        <v>68</v>
      </c>
      <c r="E136" s="89" t="s">
        <v>244</v>
      </c>
      <c r="F136" s="89">
        <v>244</v>
      </c>
      <c r="G136" s="89">
        <v>21310</v>
      </c>
      <c r="H136" s="236">
        <v>0</v>
      </c>
    </row>
    <row r="137" spans="1:8" ht="12" customHeight="1" hidden="1">
      <c r="A137" s="299"/>
      <c r="B137" s="106">
        <v>17</v>
      </c>
      <c r="C137" s="89">
        <v>904</v>
      </c>
      <c r="D137" s="89" t="s">
        <v>68</v>
      </c>
      <c r="E137" s="89" t="s">
        <v>245</v>
      </c>
      <c r="F137" s="89">
        <v>244</v>
      </c>
      <c r="G137" s="89">
        <v>21310</v>
      </c>
      <c r="H137" s="236">
        <v>0</v>
      </c>
    </row>
    <row r="138" spans="1:8" ht="18.75" customHeight="1" hidden="1">
      <c r="A138" s="65" t="s">
        <v>26</v>
      </c>
      <c r="B138" s="58">
        <v>18</v>
      </c>
      <c r="C138" s="85">
        <v>904</v>
      </c>
      <c r="D138" s="85" t="s">
        <v>38</v>
      </c>
      <c r="E138" s="85" t="s">
        <v>67</v>
      </c>
      <c r="F138" s="85">
        <v>244</v>
      </c>
      <c r="G138" s="85">
        <v>21340</v>
      </c>
      <c r="H138" s="235">
        <f>H139</f>
        <v>0</v>
      </c>
    </row>
    <row r="139" spans="1:8" ht="27" customHeight="1" hidden="1" thickBot="1">
      <c r="A139" s="35" t="s">
        <v>121</v>
      </c>
      <c r="B139" s="108">
        <v>19</v>
      </c>
      <c r="C139" s="165">
        <v>904</v>
      </c>
      <c r="D139" s="165" t="s">
        <v>38</v>
      </c>
      <c r="E139" s="165" t="s">
        <v>75</v>
      </c>
      <c r="F139" s="165">
        <v>244</v>
      </c>
      <c r="G139" s="165">
        <v>21340</v>
      </c>
      <c r="H139" s="238">
        <v>0</v>
      </c>
    </row>
    <row r="140" spans="1:8" ht="12" customHeight="1" hidden="1" thickBot="1">
      <c r="A140" s="129"/>
      <c r="B140" s="129"/>
      <c r="C140" s="130"/>
      <c r="D140" s="130"/>
      <c r="E140" s="130"/>
      <c r="F140" s="130"/>
      <c r="G140" s="129"/>
      <c r="H140" s="131"/>
    </row>
    <row r="141" spans="1:8" ht="20.25" customHeight="1" hidden="1">
      <c r="A141" s="346" t="s">
        <v>7</v>
      </c>
      <c r="B141" s="344" t="s">
        <v>83</v>
      </c>
      <c r="C141" s="348" t="s">
        <v>8</v>
      </c>
      <c r="D141" s="349"/>
      <c r="E141" s="349"/>
      <c r="F141" s="350"/>
      <c r="G141" s="351" t="s">
        <v>84</v>
      </c>
      <c r="H141" s="214" t="s">
        <v>196</v>
      </c>
    </row>
    <row r="142" spans="1:8" ht="18" customHeight="1" hidden="1" thickBot="1">
      <c r="A142" s="347"/>
      <c r="B142" s="345"/>
      <c r="C142" s="226" t="s">
        <v>9</v>
      </c>
      <c r="D142" s="227" t="s">
        <v>10</v>
      </c>
      <c r="E142" s="227" t="s">
        <v>11</v>
      </c>
      <c r="F142" s="227" t="s">
        <v>12</v>
      </c>
      <c r="G142" s="352"/>
      <c r="H142" s="218" t="s">
        <v>85</v>
      </c>
    </row>
    <row r="143" spans="1:8" ht="12" customHeight="1" hidden="1" thickBot="1">
      <c r="A143" s="140">
        <v>1</v>
      </c>
      <c r="B143" s="142">
        <v>2</v>
      </c>
      <c r="C143" s="142">
        <v>3</v>
      </c>
      <c r="D143" s="142">
        <v>4</v>
      </c>
      <c r="E143" s="142">
        <v>5</v>
      </c>
      <c r="F143" s="142">
        <v>6</v>
      </c>
      <c r="G143" s="142">
        <v>7</v>
      </c>
      <c r="H143" s="73">
        <v>8</v>
      </c>
    </row>
    <row r="144" spans="1:8" ht="12" customHeight="1" hidden="1">
      <c r="A144" s="189" t="s">
        <v>13</v>
      </c>
      <c r="B144" s="190">
        <v>1</v>
      </c>
      <c r="C144" s="239">
        <v>904</v>
      </c>
      <c r="D144" s="239" t="s">
        <v>130</v>
      </c>
      <c r="E144" s="239" t="s">
        <v>206</v>
      </c>
      <c r="F144" s="239">
        <v>244</v>
      </c>
      <c r="G144" s="239">
        <v>21000</v>
      </c>
      <c r="H144" s="240">
        <f>H145+H150+H151</f>
        <v>0</v>
      </c>
    </row>
    <row r="145" spans="1:8" ht="12" customHeight="1" hidden="1">
      <c r="A145" s="65" t="s">
        <v>17</v>
      </c>
      <c r="B145" s="106">
        <v>2</v>
      </c>
      <c r="C145" s="85">
        <v>904</v>
      </c>
      <c r="D145" s="85" t="s">
        <v>130</v>
      </c>
      <c r="E145" s="85" t="s">
        <v>206</v>
      </c>
      <c r="F145" s="85">
        <v>244</v>
      </c>
      <c r="G145" s="85">
        <v>21220</v>
      </c>
      <c r="H145" s="235">
        <f>H146+H148</f>
        <v>0</v>
      </c>
    </row>
    <row r="146" spans="1:8" ht="12" customHeight="1" hidden="1">
      <c r="A146" s="65" t="s">
        <v>34</v>
      </c>
      <c r="B146" s="106">
        <v>3</v>
      </c>
      <c r="C146" s="85">
        <v>904</v>
      </c>
      <c r="D146" s="85" t="s">
        <v>130</v>
      </c>
      <c r="E146" s="85" t="s">
        <v>206</v>
      </c>
      <c r="F146" s="85">
        <v>244</v>
      </c>
      <c r="G146" s="85">
        <v>21225</v>
      </c>
      <c r="H146" s="235">
        <f>H147</f>
        <v>0</v>
      </c>
    </row>
    <row r="147" spans="1:8" ht="21" customHeight="1" hidden="1">
      <c r="A147" s="149" t="s">
        <v>207</v>
      </c>
      <c r="B147" s="106">
        <v>4</v>
      </c>
      <c r="C147" s="89">
        <v>904</v>
      </c>
      <c r="D147" s="89" t="s">
        <v>130</v>
      </c>
      <c r="E147" s="89" t="s">
        <v>206</v>
      </c>
      <c r="F147" s="89">
        <v>244</v>
      </c>
      <c r="G147" s="89">
        <v>21225</v>
      </c>
      <c r="H147" s="236">
        <v>0</v>
      </c>
    </row>
    <row r="148" spans="1:8" ht="12" customHeight="1" hidden="1">
      <c r="A148" s="65" t="s">
        <v>21</v>
      </c>
      <c r="B148" s="58">
        <v>5</v>
      </c>
      <c r="C148" s="85">
        <v>904</v>
      </c>
      <c r="D148" s="85" t="s">
        <v>130</v>
      </c>
      <c r="E148" s="85" t="s">
        <v>206</v>
      </c>
      <c r="F148" s="85">
        <v>244</v>
      </c>
      <c r="G148" s="85">
        <v>21226</v>
      </c>
      <c r="H148" s="235">
        <f>H149</f>
        <v>0</v>
      </c>
    </row>
    <row r="149" spans="1:8" ht="25.5" customHeight="1" hidden="1">
      <c r="A149" s="149" t="s">
        <v>207</v>
      </c>
      <c r="B149" s="106">
        <v>6</v>
      </c>
      <c r="C149" s="89">
        <v>904</v>
      </c>
      <c r="D149" s="89" t="s">
        <v>130</v>
      </c>
      <c r="E149" s="89" t="s">
        <v>206</v>
      </c>
      <c r="F149" s="89">
        <v>244</v>
      </c>
      <c r="G149" s="89">
        <v>21226</v>
      </c>
      <c r="H149" s="236">
        <v>0</v>
      </c>
    </row>
    <row r="150" spans="1:8" ht="12" customHeight="1" hidden="1">
      <c r="A150" s="65" t="s">
        <v>55</v>
      </c>
      <c r="B150" s="106">
        <v>7</v>
      </c>
      <c r="C150" s="85">
        <v>904</v>
      </c>
      <c r="D150" s="85" t="s">
        <v>130</v>
      </c>
      <c r="E150" s="85" t="s">
        <v>206</v>
      </c>
      <c r="F150" s="85">
        <v>244</v>
      </c>
      <c r="G150" s="85">
        <v>21290</v>
      </c>
      <c r="H150" s="235">
        <v>0</v>
      </c>
    </row>
    <row r="151" spans="1:8" ht="12" customHeight="1" hidden="1">
      <c r="A151" s="65" t="s">
        <v>24</v>
      </c>
      <c r="B151" s="58">
        <v>8</v>
      </c>
      <c r="C151" s="85">
        <v>904</v>
      </c>
      <c r="D151" s="85" t="s">
        <v>130</v>
      </c>
      <c r="E151" s="85" t="s">
        <v>206</v>
      </c>
      <c r="F151" s="85">
        <v>244</v>
      </c>
      <c r="G151" s="85">
        <v>21300</v>
      </c>
      <c r="H151" s="235">
        <f>H152+H153</f>
        <v>0</v>
      </c>
    </row>
    <row r="152" spans="1:8" ht="12" customHeight="1" hidden="1">
      <c r="A152" s="65" t="s">
        <v>25</v>
      </c>
      <c r="B152" s="106">
        <v>9</v>
      </c>
      <c r="C152" s="85">
        <v>904</v>
      </c>
      <c r="D152" s="85" t="s">
        <v>130</v>
      </c>
      <c r="E152" s="85" t="s">
        <v>206</v>
      </c>
      <c r="F152" s="85">
        <v>244</v>
      </c>
      <c r="G152" s="85">
        <v>21310</v>
      </c>
      <c r="H152" s="235">
        <v>0</v>
      </c>
    </row>
    <row r="153" spans="1:8" ht="12" customHeight="1" hidden="1" thickBot="1">
      <c r="A153" s="242" t="s">
        <v>26</v>
      </c>
      <c r="B153" s="108">
        <v>10</v>
      </c>
      <c r="C153" s="243">
        <v>904</v>
      </c>
      <c r="D153" s="243" t="s">
        <v>130</v>
      </c>
      <c r="E153" s="243" t="s">
        <v>206</v>
      </c>
      <c r="F153" s="243">
        <v>244</v>
      </c>
      <c r="G153" s="243">
        <v>21340</v>
      </c>
      <c r="H153" s="244">
        <v>0</v>
      </c>
    </row>
    <row r="154" spans="1:8" ht="12" customHeight="1" hidden="1">
      <c r="A154" s="262"/>
      <c r="B154" s="170"/>
      <c r="C154" s="263"/>
      <c r="D154" s="263"/>
      <c r="E154" s="263"/>
      <c r="F154" s="263"/>
      <c r="G154" s="263"/>
      <c r="H154" s="264"/>
    </row>
    <row r="155" spans="1:8" ht="46.5" customHeight="1" hidden="1">
      <c r="A155" s="322" t="s">
        <v>97</v>
      </c>
      <c r="B155" s="322"/>
      <c r="C155" s="326"/>
      <c r="D155" s="326"/>
      <c r="E155" s="326"/>
      <c r="F155" s="326"/>
      <c r="G155" s="322"/>
      <c r="H155" s="327"/>
    </row>
    <row r="156" spans="1:8" ht="12" customHeight="1" hidden="1" thickBot="1">
      <c r="A156" s="129"/>
      <c r="B156" s="129"/>
      <c r="C156" s="130"/>
      <c r="D156" s="130"/>
      <c r="E156" s="130"/>
      <c r="F156" s="130"/>
      <c r="G156" s="129"/>
      <c r="H156" s="131"/>
    </row>
    <row r="157" spans="1:8" ht="22.5" customHeight="1" hidden="1">
      <c r="A157" s="346" t="s">
        <v>7</v>
      </c>
      <c r="B157" s="344" t="s">
        <v>83</v>
      </c>
      <c r="C157" s="320" t="s">
        <v>8</v>
      </c>
      <c r="D157" s="320"/>
      <c r="E157" s="320"/>
      <c r="F157" s="320"/>
      <c r="G157" s="308" t="s">
        <v>84</v>
      </c>
      <c r="H157" s="136" t="s">
        <v>197</v>
      </c>
    </row>
    <row r="158" spans="1:8" ht="31.5" customHeight="1" hidden="1" thickBot="1">
      <c r="A158" s="347"/>
      <c r="B158" s="345"/>
      <c r="C158" s="137" t="s">
        <v>9</v>
      </c>
      <c r="D158" s="138" t="s">
        <v>10</v>
      </c>
      <c r="E158" s="138" t="s">
        <v>11</v>
      </c>
      <c r="F158" s="138" t="s">
        <v>12</v>
      </c>
      <c r="G158" s="353"/>
      <c r="H158" s="139" t="s">
        <v>85</v>
      </c>
    </row>
    <row r="159" spans="1:8" ht="12" customHeight="1" hidden="1" thickBot="1">
      <c r="A159" s="166">
        <v>1</v>
      </c>
      <c r="B159" s="167">
        <v>2</v>
      </c>
      <c r="C159" s="168">
        <v>3</v>
      </c>
      <c r="D159" s="168">
        <v>4</v>
      </c>
      <c r="E159" s="168">
        <v>5</v>
      </c>
      <c r="F159" s="168">
        <v>6</v>
      </c>
      <c r="G159" s="168">
        <v>7</v>
      </c>
      <c r="H159" s="169">
        <v>8</v>
      </c>
    </row>
    <row r="160" spans="1:8" ht="15" customHeight="1" hidden="1">
      <c r="A160" s="82" t="s">
        <v>13</v>
      </c>
      <c r="B160" s="145">
        <v>1</v>
      </c>
      <c r="C160" s="113">
        <v>904</v>
      </c>
      <c r="D160" s="113" t="s">
        <v>63</v>
      </c>
      <c r="E160" s="113" t="s">
        <v>64</v>
      </c>
      <c r="F160" s="113">
        <v>244</v>
      </c>
      <c r="G160" s="113">
        <v>21000</v>
      </c>
      <c r="H160" s="148">
        <f>H161</f>
        <v>1672906.67</v>
      </c>
    </row>
    <row r="161" spans="1:8" ht="15" customHeight="1" hidden="1">
      <c r="A161" s="65" t="s">
        <v>24</v>
      </c>
      <c r="B161" s="106">
        <v>2</v>
      </c>
      <c r="C161" s="28">
        <v>904</v>
      </c>
      <c r="D161" s="28" t="s">
        <v>63</v>
      </c>
      <c r="E161" s="28" t="s">
        <v>64</v>
      </c>
      <c r="F161" s="28">
        <v>244</v>
      </c>
      <c r="G161" s="28">
        <v>21300</v>
      </c>
      <c r="H161" s="24">
        <f>H162+H163</f>
        <v>1672906.67</v>
      </c>
    </row>
    <row r="162" spans="1:8" ht="15" customHeight="1" hidden="1">
      <c r="A162" s="65" t="s">
        <v>25</v>
      </c>
      <c r="B162" s="58">
        <v>3</v>
      </c>
      <c r="C162" s="28">
        <v>904</v>
      </c>
      <c r="D162" s="28" t="s">
        <v>63</v>
      </c>
      <c r="E162" s="28" t="s">
        <v>64</v>
      </c>
      <c r="F162" s="28">
        <v>244</v>
      </c>
      <c r="G162" s="28">
        <v>21310</v>
      </c>
      <c r="H162" s="24">
        <v>0</v>
      </c>
    </row>
    <row r="163" spans="1:8" ht="15" customHeight="1" hidden="1">
      <c r="A163" s="65" t="s">
        <v>26</v>
      </c>
      <c r="B163" s="106">
        <v>4</v>
      </c>
      <c r="C163" s="28">
        <v>904</v>
      </c>
      <c r="D163" s="28" t="s">
        <v>63</v>
      </c>
      <c r="E163" s="28" t="s">
        <v>66</v>
      </c>
      <c r="F163" s="28">
        <v>244</v>
      </c>
      <c r="G163" s="28">
        <v>21340</v>
      </c>
      <c r="H163" s="24">
        <f>SUM(H164:H166)</f>
        <v>1672906.67</v>
      </c>
    </row>
    <row r="164" spans="1:8" ht="15" customHeight="1" hidden="1">
      <c r="A164" s="33" t="s">
        <v>126</v>
      </c>
      <c r="B164" s="106">
        <v>5</v>
      </c>
      <c r="C164" s="34">
        <v>904</v>
      </c>
      <c r="D164" s="34" t="s">
        <v>63</v>
      </c>
      <c r="E164" s="34" t="s">
        <v>66</v>
      </c>
      <c r="F164" s="34">
        <v>244</v>
      </c>
      <c r="G164" s="34">
        <v>21342</v>
      </c>
      <c r="H164" s="23">
        <v>1505616</v>
      </c>
    </row>
    <row r="165" spans="1:8" ht="15" customHeight="1" hidden="1">
      <c r="A165" s="33" t="s">
        <v>225</v>
      </c>
      <c r="B165" s="106">
        <v>6</v>
      </c>
      <c r="C165" s="34">
        <v>904</v>
      </c>
      <c r="D165" s="34" t="s">
        <v>63</v>
      </c>
      <c r="E165" s="34" t="s">
        <v>223</v>
      </c>
      <c r="F165" s="34">
        <v>244</v>
      </c>
      <c r="G165" s="34">
        <v>21346</v>
      </c>
      <c r="H165" s="23">
        <v>0</v>
      </c>
    </row>
    <row r="166" spans="1:8" ht="15" customHeight="1" hidden="1" thickBot="1">
      <c r="A166" s="35" t="s">
        <v>125</v>
      </c>
      <c r="B166" s="108">
        <v>7</v>
      </c>
      <c r="C166" s="36">
        <v>904</v>
      </c>
      <c r="D166" s="36" t="s">
        <v>63</v>
      </c>
      <c r="E166" s="36" t="s">
        <v>223</v>
      </c>
      <c r="F166" s="36">
        <v>244</v>
      </c>
      <c r="G166" s="36">
        <v>21349</v>
      </c>
      <c r="H166" s="37">
        <v>167290.67</v>
      </c>
    </row>
    <row r="167" spans="1:8" ht="12" customHeight="1" hidden="1">
      <c r="A167" s="83"/>
      <c r="B167" s="170"/>
      <c r="C167" s="84"/>
      <c r="D167" s="84"/>
      <c r="E167" s="84"/>
      <c r="F167" s="84"/>
      <c r="G167" s="84"/>
      <c r="H167" s="31"/>
    </row>
    <row r="168" spans="1:8" ht="12" customHeight="1" hidden="1">
      <c r="A168" s="83"/>
      <c r="B168" s="170"/>
      <c r="C168" s="84"/>
      <c r="D168" s="84"/>
      <c r="E168" s="84"/>
      <c r="F168" s="84"/>
      <c r="G168" s="84"/>
      <c r="H168" s="31"/>
    </row>
    <row r="169" spans="1:8" ht="12" customHeight="1" hidden="1">
      <c r="A169" s="83"/>
      <c r="B169" s="170"/>
      <c r="C169" s="84"/>
      <c r="D169" s="84"/>
      <c r="E169" s="84"/>
      <c r="F169" s="84"/>
      <c r="G169" s="159" t="s">
        <v>86</v>
      </c>
      <c r="H169" s="160" t="s">
        <v>98</v>
      </c>
    </row>
    <row r="170" spans="1:8" ht="12" customHeight="1" hidden="1">
      <c r="A170" s="83"/>
      <c r="B170" s="170"/>
      <c r="C170" s="84"/>
      <c r="D170" s="84"/>
      <c r="E170" s="84"/>
      <c r="F170" s="84"/>
      <c r="G170" s="84"/>
      <c r="H170" s="31"/>
    </row>
    <row r="171" spans="1:8" ht="12" customHeight="1" hidden="1">
      <c r="A171" s="128"/>
      <c r="B171" s="128"/>
      <c r="C171" s="128"/>
      <c r="D171" s="128"/>
      <c r="E171" s="128"/>
      <c r="F171" s="128"/>
      <c r="G171" s="128"/>
      <c r="H171" s="128"/>
    </row>
    <row r="172" spans="1:8" ht="39.75" customHeight="1" hidden="1">
      <c r="A172" s="322" t="s">
        <v>99</v>
      </c>
      <c r="B172" s="322"/>
      <c r="C172" s="326"/>
      <c r="D172" s="326"/>
      <c r="E172" s="326"/>
      <c r="F172" s="326"/>
      <c r="G172" s="322"/>
      <c r="H172" s="327"/>
    </row>
    <row r="173" spans="1:8" ht="12" customHeight="1" hidden="1" thickBot="1">
      <c r="A173" s="129"/>
      <c r="B173" s="129"/>
      <c r="C173" s="130"/>
      <c r="D173" s="130"/>
      <c r="E173" s="130"/>
      <c r="F173" s="130"/>
      <c r="G173" s="129"/>
      <c r="H173" s="131"/>
    </row>
    <row r="174" spans="1:8" ht="35.25" customHeight="1" hidden="1">
      <c r="A174" s="346" t="s">
        <v>7</v>
      </c>
      <c r="B174" s="344" t="s">
        <v>83</v>
      </c>
      <c r="C174" s="320" t="s">
        <v>8</v>
      </c>
      <c r="D174" s="320"/>
      <c r="E174" s="320"/>
      <c r="F174" s="320"/>
      <c r="G174" s="308" t="s">
        <v>84</v>
      </c>
      <c r="H174" s="136" t="s">
        <v>197</v>
      </c>
    </row>
    <row r="175" spans="1:8" ht="24.75" customHeight="1" hidden="1" thickBot="1">
      <c r="A175" s="347"/>
      <c r="B175" s="345"/>
      <c r="C175" s="137" t="s">
        <v>9</v>
      </c>
      <c r="D175" s="138" t="s">
        <v>10</v>
      </c>
      <c r="E175" s="138" t="s">
        <v>11</v>
      </c>
      <c r="F175" s="138" t="s">
        <v>12</v>
      </c>
      <c r="G175" s="353"/>
      <c r="H175" s="139" t="s">
        <v>85</v>
      </c>
    </row>
    <row r="176" spans="1:8" ht="10.5" customHeight="1" hidden="1" thickBot="1">
      <c r="A176" s="166">
        <v>1</v>
      </c>
      <c r="B176" s="167">
        <v>2</v>
      </c>
      <c r="C176" s="168">
        <v>3</v>
      </c>
      <c r="D176" s="168">
        <v>4</v>
      </c>
      <c r="E176" s="168">
        <v>5</v>
      </c>
      <c r="F176" s="168">
        <v>6</v>
      </c>
      <c r="G176" s="168">
        <v>7</v>
      </c>
      <c r="H176" s="169">
        <v>8</v>
      </c>
    </row>
    <row r="177" spans="1:8" ht="19.5" customHeight="1" hidden="1">
      <c r="A177" s="153" t="s">
        <v>13</v>
      </c>
      <c r="B177" s="145">
        <v>1</v>
      </c>
      <c r="C177" s="146">
        <v>904</v>
      </c>
      <c r="D177" s="146">
        <v>1003</v>
      </c>
      <c r="E177" s="154" t="s">
        <v>150</v>
      </c>
      <c r="F177" s="113">
        <v>244</v>
      </c>
      <c r="G177" s="113">
        <v>21000</v>
      </c>
      <c r="H177" s="148">
        <f>H179+H178</f>
        <v>0</v>
      </c>
    </row>
    <row r="178" spans="1:8" ht="19.5" customHeight="1" hidden="1">
      <c r="A178" s="171" t="s">
        <v>43</v>
      </c>
      <c r="B178" s="106">
        <v>2</v>
      </c>
      <c r="C178" s="28">
        <v>904</v>
      </c>
      <c r="D178" s="28">
        <v>1003</v>
      </c>
      <c r="E178" s="29" t="s">
        <v>150</v>
      </c>
      <c r="F178" s="28">
        <v>313</v>
      </c>
      <c r="G178" s="28">
        <v>21263</v>
      </c>
      <c r="H178" s="297">
        <v>3079</v>
      </c>
    </row>
    <row r="179" spans="1:8" ht="19.5" customHeight="1" hidden="1">
      <c r="A179" s="171" t="s">
        <v>24</v>
      </c>
      <c r="B179" s="106">
        <v>3</v>
      </c>
      <c r="C179" s="28">
        <v>904</v>
      </c>
      <c r="D179" s="28">
        <v>1003</v>
      </c>
      <c r="E179" s="29" t="s">
        <v>150</v>
      </c>
      <c r="F179" s="28">
        <v>244</v>
      </c>
      <c r="G179" s="28">
        <v>21300</v>
      </c>
      <c r="H179" s="24">
        <f>H180</f>
        <v>-3079</v>
      </c>
    </row>
    <row r="180" spans="1:8" ht="19.5" customHeight="1" hidden="1">
      <c r="A180" s="151" t="s">
        <v>26</v>
      </c>
      <c r="B180" s="58">
        <v>4</v>
      </c>
      <c r="C180" s="28">
        <v>904</v>
      </c>
      <c r="D180" s="28">
        <v>1003</v>
      </c>
      <c r="E180" s="29" t="s">
        <v>150</v>
      </c>
      <c r="F180" s="28">
        <v>244</v>
      </c>
      <c r="G180" s="28">
        <v>21340</v>
      </c>
      <c r="H180" s="24">
        <f>H181+H182</f>
        <v>-3079</v>
      </c>
    </row>
    <row r="181" spans="1:8" ht="30.75" customHeight="1" hidden="1">
      <c r="A181" s="277" t="s">
        <v>95</v>
      </c>
      <c r="B181" s="272">
        <v>5</v>
      </c>
      <c r="C181" s="278">
        <v>904</v>
      </c>
      <c r="D181" s="278">
        <v>1003</v>
      </c>
      <c r="E181" s="279" t="s">
        <v>228</v>
      </c>
      <c r="F181" s="278">
        <v>244</v>
      </c>
      <c r="G181" s="284" t="s">
        <v>229</v>
      </c>
      <c r="H181" s="280">
        <v>0</v>
      </c>
    </row>
    <row r="182" spans="1:11" ht="19.5" customHeight="1" hidden="1" thickBot="1">
      <c r="A182" s="152" t="s">
        <v>95</v>
      </c>
      <c r="B182" s="108">
        <v>5</v>
      </c>
      <c r="C182" s="36">
        <v>904</v>
      </c>
      <c r="D182" s="36">
        <v>1003</v>
      </c>
      <c r="E182" s="127" t="s">
        <v>150</v>
      </c>
      <c r="F182" s="36">
        <v>244</v>
      </c>
      <c r="G182" s="36">
        <v>21342</v>
      </c>
      <c r="H182" s="37">
        <v>-3079</v>
      </c>
      <c r="K182" t="s">
        <v>62</v>
      </c>
    </row>
    <row r="183" spans="1:8" ht="12" customHeight="1" hidden="1">
      <c r="A183" s="128"/>
      <c r="B183" s="128"/>
      <c r="C183" s="128"/>
      <c r="D183" s="128"/>
      <c r="E183" s="128"/>
      <c r="F183" s="128"/>
      <c r="G183" s="128"/>
      <c r="H183" s="128"/>
    </row>
    <row r="184" spans="1:8" ht="45.75" customHeight="1" hidden="1">
      <c r="A184" s="322" t="s">
        <v>186</v>
      </c>
      <c r="B184" s="322"/>
      <c r="C184" s="322"/>
      <c r="D184" s="322"/>
      <c r="E184" s="322"/>
      <c r="F184" s="322"/>
      <c r="G184" s="322"/>
      <c r="H184" s="322"/>
    </row>
    <row r="185" spans="1:8" ht="12" customHeight="1" hidden="1" thickBot="1">
      <c r="A185" s="129"/>
      <c r="B185" s="129"/>
      <c r="C185" s="130"/>
      <c r="D185" s="130"/>
      <c r="E185" s="130"/>
      <c r="F185" s="130"/>
      <c r="G185" s="129"/>
      <c r="H185" s="131"/>
    </row>
    <row r="186" spans="1:8" ht="12" customHeight="1" hidden="1">
      <c r="A186" s="346" t="s">
        <v>7</v>
      </c>
      <c r="B186" s="344" t="s">
        <v>83</v>
      </c>
      <c r="C186" s="348" t="s">
        <v>8</v>
      </c>
      <c r="D186" s="349"/>
      <c r="E186" s="349"/>
      <c r="F186" s="350"/>
      <c r="G186" s="351" t="s">
        <v>84</v>
      </c>
      <c r="H186" s="136" t="s">
        <v>196</v>
      </c>
    </row>
    <row r="187" spans="1:8" ht="12" customHeight="1" hidden="1" thickBot="1">
      <c r="A187" s="347"/>
      <c r="B187" s="345"/>
      <c r="C187" s="137" t="s">
        <v>9</v>
      </c>
      <c r="D187" s="138" t="s">
        <v>10</v>
      </c>
      <c r="E187" s="138" t="s">
        <v>11</v>
      </c>
      <c r="F187" s="138" t="s">
        <v>12</v>
      </c>
      <c r="G187" s="352"/>
      <c r="H187" s="139" t="s">
        <v>85</v>
      </c>
    </row>
    <row r="188" spans="1:8" ht="12" customHeight="1" hidden="1" thickBot="1">
      <c r="A188" s="166">
        <v>1</v>
      </c>
      <c r="B188" s="167">
        <v>2</v>
      </c>
      <c r="C188" s="168">
        <v>3</v>
      </c>
      <c r="D188" s="168">
        <v>4</v>
      </c>
      <c r="E188" s="168">
        <v>5</v>
      </c>
      <c r="F188" s="168">
        <v>6</v>
      </c>
      <c r="G188" s="168">
        <v>7</v>
      </c>
      <c r="H188" s="169">
        <v>8</v>
      </c>
    </row>
    <row r="189" spans="1:8" ht="15" customHeight="1" hidden="1">
      <c r="A189" s="82" t="s">
        <v>13</v>
      </c>
      <c r="B189" s="145">
        <v>1</v>
      </c>
      <c r="C189" s="113">
        <v>904</v>
      </c>
      <c r="D189" s="113">
        <v>1102</v>
      </c>
      <c r="E189" s="113" t="s">
        <v>113</v>
      </c>
      <c r="F189" s="113">
        <v>244</v>
      </c>
      <c r="G189" s="113">
        <v>21000</v>
      </c>
      <c r="H189" s="148">
        <f>H193</f>
        <v>0</v>
      </c>
    </row>
    <row r="190" spans="1:8" ht="15" customHeight="1" hidden="1">
      <c r="A190" s="65" t="s">
        <v>55</v>
      </c>
      <c r="B190" s="106">
        <v>2</v>
      </c>
      <c r="C190" s="28">
        <v>904</v>
      </c>
      <c r="D190" s="28">
        <v>1102</v>
      </c>
      <c r="E190" s="28" t="s">
        <v>113</v>
      </c>
      <c r="F190" s="28">
        <v>244</v>
      </c>
      <c r="G190" s="28">
        <v>21222</v>
      </c>
      <c r="H190" s="24">
        <v>0</v>
      </c>
    </row>
    <row r="191" spans="1:8" ht="15" customHeight="1" hidden="1">
      <c r="A191" s="33" t="s">
        <v>114</v>
      </c>
      <c r="B191" s="106">
        <v>3</v>
      </c>
      <c r="C191" s="34">
        <v>904</v>
      </c>
      <c r="D191" s="34">
        <v>1102</v>
      </c>
      <c r="E191" s="34" t="s">
        <v>113</v>
      </c>
      <c r="F191" s="34">
        <v>244</v>
      </c>
      <c r="G191" s="34">
        <v>21222</v>
      </c>
      <c r="H191" s="23">
        <v>0</v>
      </c>
    </row>
    <row r="192" spans="1:8" ht="15" customHeight="1" hidden="1">
      <c r="A192" s="65" t="s">
        <v>34</v>
      </c>
      <c r="B192" s="106">
        <v>4</v>
      </c>
      <c r="C192" s="85">
        <v>904</v>
      </c>
      <c r="D192" s="121">
        <v>1102</v>
      </c>
      <c r="E192" s="85" t="s">
        <v>113</v>
      </c>
      <c r="F192" s="85">
        <v>244</v>
      </c>
      <c r="G192" s="85">
        <v>21225</v>
      </c>
      <c r="H192" s="88">
        <v>0</v>
      </c>
    </row>
    <row r="193" spans="1:8" ht="15" customHeight="1" hidden="1">
      <c r="A193" s="65" t="s">
        <v>21</v>
      </c>
      <c r="B193" s="58">
        <v>7</v>
      </c>
      <c r="C193" s="28">
        <v>904</v>
      </c>
      <c r="D193" s="28">
        <v>1102</v>
      </c>
      <c r="E193" s="28" t="s">
        <v>113</v>
      </c>
      <c r="F193" s="28">
        <v>244</v>
      </c>
      <c r="G193" s="28">
        <v>21226</v>
      </c>
      <c r="H193" s="24">
        <f>H194</f>
        <v>0</v>
      </c>
    </row>
    <row r="194" spans="1:8" ht="15" customHeight="1" hidden="1">
      <c r="A194" s="33" t="s">
        <v>216</v>
      </c>
      <c r="B194" s="106">
        <v>8</v>
      </c>
      <c r="C194" s="34">
        <v>904</v>
      </c>
      <c r="D194" s="34">
        <v>1102</v>
      </c>
      <c r="E194" s="34" t="s">
        <v>113</v>
      </c>
      <c r="F194" s="34">
        <v>244</v>
      </c>
      <c r="G194" s="34">
        <v>21226</v>
      </c>
      <c r="H194" s="23">
        <v>0</v>
      </c>
    </row>
    <row r="195" spans="1:8" ht="15" customHeight="1" hidden="1">
      <c r="A195" s="65" t="s">
        <v>24</v>
      </c>
      <c r="B195" s="106">
        <v>9</v>
      </c>
      <c r="C195" s="28">
        <v>904</v>
      </c>
      <c r="D195" s="28">
        <v>1102</v>
      </c>
      <c r="E195" s="28" t="s">
        <v>113</v>
      </c>
      <c r="F195" s="28">
        <v>244</v>
      </c>
      <c r="G195" s="28">
        <v>21300</v>
      </c>
      <c r="H195" s="24">
        <v>0</v>
      </c>
    </row>
    <row r="196" spans="1:8" ht="15" customHeight="1" hidden="1">
      <c r="A196" s="65" t="s">
        <v>25</v>
      </c>
      <c r="B196" s="58">
        <v>10</v>
      </c>
      <c r="C196" s="28">
        <v>904</v>
      </c>
      <c r="D196" s="28">
        <v>1102</v>
      </c>
      <c r="E196" s="28" t="s">
        <v>113</v>
      </c>
      <c r="F196" s="28">
        <v>244</v>
      </c>
      <c r="G196" s="28">
        <v>21310</v>
      </c>
      <c r="H196" s="24">
        <v>0</v>
      </c>
    </row>
    <row r="197" spans="1:8" ht="15" customHeight="1" hidden="1">
      <c r="A197" s="65" t="s">
        <v>26</v>
      </c>
      <c r="B197" s="106">
        <v>11</v>
      </c>
      <c r="C197" s="28">
        <v>904</v>
      </c>
      <c r="D197" s="28">
        <v>1102</v>
      </c>
      <c r="E197" s="28" t="s">
        <v>113</v>
      </c>
      <c r="F197" s="28">
        <v>244</v>
      </c>
      <c r="G197" s="28">
        <v>21340</v>
      </c>
      <c r="H197" s="24">
        <v>0</v>
      </c>
    </row>
    <row r="198" spans="1:8" ht="12" customHeight="1" hidden="1">
      <c r="A198" s="128"/>
      <c r="B198" s="128"/>
      <c r="C198" s="128"/>
      <c r="D198" s="128"/>
      <c r="E198" s="128"/>
      <c r="F198" s="128"/>
      <c r="G198" s="128"/>
      <c r="H198" s="128"/>
    </row>
    <row r="199" spans="1:8" ht="56.25" customHeight="1" hidden="1">
      <c r="A199" s="322" t="s">
        <v>129</v>
      </c>
      <c r="B199" s="322"/>
      <c r="C199" s="322"/>
      <c r="D199" s="322"/>
      <c r="E199" s="322"/>
      <c r="F199" s="322"/>
      <c r="G199" s="322"/>
      <c r="H199" s="322"/>
    </row>
    <row r="200" spans="1:8" ht="12" customHeight="1" hidden="1" thickBot="1">
      <c r="A200" s="129"/>
      <c r="B200" s="129"/>
      <c r="C200" s="130"/>
      <c r="D200" s="130"/>
      <c r="E200" s="130"/>
      <c r="F200" s="130"/>
      <c r="G200" s="129"/>
      <c r="H200" s="131"/>
    </row>
    <row r="201" spans="1:8" ht="35.25" customHeight="1" hidden="1">
      <c r="A201" s="346" t="s">
        <v>7</v>
      </c>
      <c r="B201" s="344" t="s">
        <v>83</v>
      </c>
      <c r="C201" s="348" t="s">
        <v>8</v>
      </c>
      <c r="D201" s="349"/>
      <c r="E201" s="349"/>
      <c r="F201" s="350"/>
      <c r="G201" s="351" t="s">
        <v>84</v>
      </c>
      <c r="H201" s="136" t="s">
        <v>196</v>
      </c>
    </row>
    <row r="202" spans="1:8" ht="32.25" customHeight="1" hidden="1" thickBot="1">
      <c r="A202" s="347"/>
      <c r="B202" s="345"/>
      <c r="C202" s="137" t="s">
        <v>9</v>
      </c>
      <c r="D202" s="138" t="s">
        <v>10</v>
      </c>
      <c r="E202" s="138" t="s">
        <v>11</v>
      </c>
      <c r="F202" s="138" t="s">
        <v>12</v>
      </c>
      <c r="G202" s="352"/>
      <c r="H202" s="139" t="s">
        <v>85</v>
      </c>
    </row>
    <row r="203" spans="1:8" ht="12" customHeight="1" hidden="1" thickBot="1">
      <c r="A203" s="166">
        <v>1</v>
      </c>
      <c r="B203" s="167">
        <v>2</v>
      </c>
      <c r="C203" s="168">
        <v>3</v>
      </c>
      <c r="D203" s="168">
        <v>4</v>
      </c>
      <c r="E203" s="168">
        <v>5</v>
      </c>
      <c r="F203" s="168">
        <v>6</v>
      </c>
      <c r="G203" s="168">
        <v>7</v>
      </c>
      <c r="H203" s="169">
        <v>8</v>
      </c>
    </row>
    <row r="204" spans="1:8" ht="19.5" customHeight="1" hidden="1">
      <c r="A204" s="82" t="s">
        <v>13</v>
      </c>
      <c r="B204" s="145">
        <v>1</v>
      </c>
      <c r="C204" s="113">
        <v>904</v>
      </c>
      <c r="D204" s="154" t="s">
        <v>169</v>
      </c>
      <c r="E204" s="113" t="s">
        <v>185</v>
      </c>
      <c r="F204" s="113">
        <v>244</v>
      </c>
      <c r="G204" s="113">
        <v>21300</v>
      </c>
      <c r="H204" s="148">
        <f>H205+H211</f>
        <v>0</v>
      </c>
    </row>
    <row r="205" spans="1:8" ht="19.5" customHeight="1" hidden="1">
      <c r="A205" s="65" t="s">
        <v>17</v>
      </c>
      <c r="B205" s="106">
        <v>2</v>
      </c>
      <c r="C205" s="85">
        <v>904</v>
      </c>
      <c r="D205" s="85" t="s">
        <v>169</v>
      </c>
      <c r="E205" s="85" t="s">
        <v>170</v>
      </c>
      <c r="F205" s="85">
        <v>244</v>
      </c>
      <c r="G205" s="85">
        <v>21220</v>
      </c>
      <c r="H205" s="88">
        <f>H206+H208</f>
        <v>0</v>
      </c>
    </row>
    <row r="206" spans="1:8" ht="19.5" customHeight="1" hidden="1">
      <c r="A206" s="65" t="s">
        <v>18</v>
      </c>
      <c r="B206" s="106">
        <v>3</v>
      </c>
      <c r="C206" s="85">
        <v>904</v>
      </c>
      <c r="D206" s="85" t="s">
        <v>169</v>
      </c>
      <c r="E206" s="85" t="s">
        <v>170</v>
      </c>
      <c r="F206" s="85">
        <v>244</v>
      </c>
      <c r="G206" s="85">
        <v>21222</v>
      </c>
      <c r="H206" s="88">
        <f>H207</f>
        <v>0</v>
      </c>
    </row>
    <row r="207" spans="1:8" ht="19.5" customHeight="1" hidden="1">
      <c r="A207" s="118" t="s">
        <v>182</v>
      </c>
      <c r="B207" s="106">
        <v>4</v>
      </c>
      <c r="C207" s="34">
        <v>904</v>
      </c>
      <c r="D207" s="34" t="s">
        <v>169</v>
      </c>
      <c r="E207" s="34" t="s">
        <v>170</v>
      </c>
      <c r="F207" s="34">
        <v>244</v>
      </c>
      <c r="G207" s="34">
        <v>21222</v>
      </c>
      <c r="H207" s="23">
        <v>0</v>
      </c>
    </row>
    <row r="208" spans="1:8" ht="19.5" customHeight="1" hidden="1">
      <c r="A208" s="5" t="s">
        <v>21</v>
      </c>
      <c r="B208" s="56">
        <v>5</v>
      </c>
      <c r="C208" s="6">
        <v>904</v>
      </c>
      <c r="D208" s="6"/>
      <c r="E208" s="18"/>
      <c r="F208" s="6">
        <v>244</v>
      </c>
      <c r="G208" s="6">
        <v>21226</v>
      </c>
      <c r="H208" s="24">
        <f>H210+H209</f>
        <v>0</v>
      </c>
    </row>
    <row r="209" spans="1:8" ht="19.5" customHeight="1" hidden="1">
      <c r="A209" s="38" t="s">
        <v>190</v>
      </c>
      <c r="B209" s="57">
        <v>6</v>
      </c>
      <c r="C209" s="198">
        <v>904</v>
      </c>
      <c r="D209" s="198" t="s">
        <v>191</v>
      </c>
      <c r="E209" s="198" t="s">
        <v>189</v>
      </c>
      <c r="F209" s="198">
        <v>244</v>
      </c>
      <c r="G209" s="198">
        <v>21226</v>
      </c>
      <c r="H209" s="90">
        <v>0</v>
      </c>
    </row>
    <row r="210" spans="1:8" ht="19.5" customHeight="1" hidden="1">
      <c r="A210" s="4" t="s">
        <v>183</v>
      </c>
      <c r="B210" s="57">
        <v>6</v>
      </c>
      <c r="C210" s="3">
        <v>904</v>
      </c>
      <c r="D210" s="3" t="s">
        <v>169</v>
      </c>
      <c r="E210" s="3" t="s">
        <v>170</v>
      </c>
      <c r="F210" s="3">
        <v>244</v>
      </c>
      <c r="G210" s="3">
        <v>21226</v>
      </c>
      <c r="H210" s="23">
        <v>0</v>
      </c>
    </row>
    <row r="211" spans="1:8" ht="19.5" customHeight="1" hidden="1">
      <c r="A211" s="65" t="s">
        <v>24</v>
      </c>
      <c r="B211" s="106">
        <v>7</v>
      </c>
      <c r="C211" s="28">
        <v>904</v>
      </c>
      <c r="D211" s="28" t="s">
        <v>169</v>
      </c>
      <c r="E211" s="28" t="s">
        <v>170</v>
      </c>
      <c r="F211" s="28">
        <v>244</v>
      </c>
      <c r="G211" s="28">
        <v>21300</v>
      </c>
      <c r="H211" s="24">
        <f>H212+H213</f>
        <v>0</v>
      </c>
    </row>
    <row r="212" spans="1:8" ht="19.5" customHeight="1" hidden="1">
      <c r="A212" s="65" t="s">
        <v>25</v>
      </c>
      <c r="B212" s="58">
        <v>8</v>
      </c>
      <c r="C212" s="28">
        <v>904</v>
      </c>
      <c r="D212" s="28" t="s">
        <v>169</v>
      </c>
      <c r="E212" s="28" t="s">
        <v>170</v>
      </c>
      <c r="F212" s="28">
        <v>244</v>
      </c>
      <c r="G212" s="28">
        <v>21310</v>
      </c>
      <c r="H212" s="24">
        <v>0</v>
      </c>
    </row>
    <row r="213" spans="1:8" ht="19.5" customHeight="1" hidden="1">
      <c r="A213" s="189" t="s">
        <v>26</v>
      </c>
      <c r="B213" s="190">
        <v>9</v>
      </c>
      <c r="C213" s="191">
        <v>904</v>
      </c>
      <c r="D213" s="192" t="s">
        <v>169</v>
      </c>
      <c r="E213" s="191" t="s">
        <v>185</v>
      </c>
      <c r="F213" s="191">
        <v>244</v>
      </c>
      <c r="G213" s="191">
        <v>21340</v>
      </c>
      <c r="H213" s="193">
        <f>SUM(H214:H222)</f>
        <v>0</v>
      </c>
    </row>
    <row r="214" spans="1:8" ht="19.5" customHeight="1" hidden="1">
      <c r="A214" s="194" t="s">
        <v>184</v>
      </c>
      <c r="B214" s="195">
        <v>10</v>
      </c>
      <c r="C214" s="124">
        <v>904</v>
      </c>
      <c r="D214" s="125" t="s">
        <v>169</v>
      </c>
      <c r="E214" s="124" t="s">
        <v>170</v>
      </c>
      <c r="F214" s="124">
        <v>244</v>
      </c>
      <c r="G214" s="124">
        <v>21345</v>
      </c>
      <c r="H214" s="196">
        <v>0</v>
      </c>
    </row>
    <row r="215" spans="1:8" ht="19.5" customHeight="1" hidden="1">
      <c r="A215" s="33" t="s">
        <v>128</v>
      </c>
      <c r="B215" s="106">
        <v>11</v>
      </c>
      <c r="C215" s="34">
        <v>904</v>
      </c>
      <c r="D215" s="120" t="s">
        <v>127</v>
      </c>
      <c r="E215" s="34" t="s">
        <v>176</v>
      </c>
      <c r="F215" s="34">
        <v>244</v>
      </c>
      <c r="G215" s="34">
        <v>21349</v>
      </c>
      <c r="H215" s="23">
        <v>0</v>
      </c>
    </row>
    <row r="216" spans="1:8" ht="19.5" customHeight="1" hidden="1">
      <c r="A216" s="33" t="s">
        <v>178</v>
      </c>
      <c r="B216" s="106">
        <v>12</v>
      </c>
      <c r="C216" s="34">
        <v>904</v>
      </c>
      <c r="D216" s="34" t="s">
        <v>127</v>
      </c>
      <c r="E216" s="34" t="s">
        <v>177</v>
      </c>
      <c r="F216" s="34">
        <v>244</v>
      </c>
      <c r="G216" s="34">
        <v>21349</v>
      </c>
      <c r="H216" s="23">
        <v>0</v>
      </c>
    </row>
    <row r="217" spans="1:8" ht="19.5" customHeight="1" hidden="1">
      <c r="A217" s="33" t="s">
        <v>171</v>
      </c>
      <c r="B217" s="106">
        <v>13</v>
      </c>
      <c r="C217" s="34">
        <v>904</v>
      </c>
      <c r="D217" s="34" t="s">
        <v>169</v>
      </c>
      <c r="E217" s="34" t="s">
        <v>170</v>
      </c>
      <c r="F217" s="34">
        <v>244</v>
      </c>
      <c r="G217" s="34">
        <v>21349</v>
      </c>
      <c r="H217" s="23">
        <v>0</v>
      </c>
    </row>
    <row r="218" spans="1:8" ht="19.5" customHeight="1" hidden="1">
      <c r="A218" s="122" t="s">
        <v>168</v>
      </c>
      <c r="B218" s="106">
        <v>14</v>
      </c>
      <c r="C218" s="34">
        <v>904</v>
      </c>
      <c r="D218" s="120" t="s">
        <v>169</v>
      </c>
      <c r="E218" s="34" t="s">
        <v>170</v>
      </c>
      <c r="F218" s="34">
        <v>244</v>
      </c>
      <c r="G218" s="34">
        <v>21349</v>
      </c>
      <c r="H218" s="23">
        <v>0</v>
      </c>
    </row>
    <row r="219" spans="1:8" ht="19.5" customHeight="1" hidden="1">
      <c r="A219" s="33" t="s">
        <v>179</v>
      </c>
      <c r="B219" s="106">
        <v>15</v>
      </c>
      <c r="C219" s="34">
        <v>904</v>
      </c>
      <c r="D219" s="34" t="s">
        <v>127</v>
      </c>
      <c r="E219" s="34" t="s">
        <v>180</v>
      </c>
      <c r="F219" s="34">
        <v>244</v>
      </c>
      <c r="G219" s="34">
        <v>21349</v>
      </c>
      <c r="H219" s="23">
        <v>0</v>
      </c>
    </row>
    <row r="220" spans="1:8" ht="19.5" customHeight="1" hidden="1">
      <c r="A220" s="33" t="s">
        <v>172</v>
      </c>
      <c r="B220" s="106">
        <v>16</v>
      </c>
      <c r="C220" s="34">
        <v>904</v>
      </c>
      <c r="D220" s="34" t="s">
        <v>169</v>
      </c>
      <c r="E220" s="34" t="s">
        <v>175</v>
      </c>
      <c r="F220" s="34">
        <v>244</v>
      </c>
      <c r="G220" s="34">
        <v>21349</v>
      </c>
      <c r="H220" s="23">
        <v>0</v>
      </c>
    </row>
    <row r="221" spans="1:8" ht="19.5" customHeight="1" hidden="1">
      <c r="A221" s="33" t="s">
        <v>131</v>
      </c>
      <c r="B221" s="106">
        <v>17</v>
      </c>
      <c r="C221" s="34">
        <v>904</v>
      </c>
      <c r="D221" s="34" t="s">
        <v>169</v>
      </c>
      <c r="E221" s="34" t="s">
        <v>173</v>
      </c>
      <c r="F221" s="34">
        <v>244</v>
      </c>
      <c r="G221" s="34">
        <v>21349</v>
      </c>
      <c r="H221" s="23">
        <v>0</v>
      </c>
    </row>
    <row r="222" spans="1:8" ht="19.5" customHeight="1" hidden="1">
      <c r="A222" s="33" t="s">
        <v>174</v>
      </c>
      <c r="B222" s="106">
        <v>18</v>
      </c>
      <c r="C222" s="34">
        <v>904</v>
      </c>
      <c r="D222" s="34" t="s">
        <v>169</v>
      </c>
      <c r="E222" s="34" t="s">
        <v>181</v>
      </c>
      <c r="F222" s="34">
        <v>244</v>
      </c>
      <c r="G222" s="34">
        <v>21349</v>
      </c>
      <c r="H222" s="23">
        <v>0</v>
      </c>
    </row>
    <row r="223" spans="1:8" ht="12" customHeight="1" hidden="1">
      <c r="A223" s="128"/>
      <c r="B223" s="128"/>
      <c r="C223" s="128"/>
      <c r="D223" s="128"/>
      <c r="E223" s="128"/>
      <c r="F223" s="128"/>
      <c r="G223" s="128"/>
      <c r="H223" s="128"/>
    </row>
    <row r="224" spans="1:8" ht="12" customHeight="1" hidden="1">
      <c r="A224" s="128"/>
      <c r="B224" s="128"/>
      <c r="C224" s="128"/>
      <c r="D224" s="128"/>
      <c r="E224" s="128"/>
      <c r="F224" s="128"/>
      <c r="G224" s="172" t="s">
        <v>86</v>
      </c>
      <c r="H224" s="160" t="s">
        <v>102</v>
      </c>
    </row>
    <row r="225" spans="1:8" ht="12" customHeight="1" hidden="1">
      <c r="A225" s="128"/>
      <c r="B225" s="128"/>
      <c r="C225" s="128"/>
      <c r="D225" s="128"/>
      <c r="E225" s="128"/>
      <c r="F225" s="128"/>
      <c r="G225" s="128"/>
      <c r="H225" s="128"/>
    </row>
    <row r="226" spans="1:8" ht="12" customHeight="1" hidden="1">
      <c r="A226" s="328" t="s">
        <v>139</v>
      </c>
      <c r="B226" s="328"/>
      <c r="C226" s="328"/>
      <c r="D226" s="328"/>
      <c r="E226" s="328"/>
      <c r="F226" s="328"/>
      <c r="G226" s="328"/>
      <c r="H226" s="328"/>
    </row>
    <row r="227" spans="1:8" ht="12" customHeight="1" hidden="1" thickBot="1">
      <c r="A227" s="132"/>
      <c r="B227" s="132"/>
      <c r="C227" s="132"/>
      <c r="D227" s="132"/>
      <c r="E227" s="132"/>
      <c r="F227" s="132"/>
      <c r="G227" s="133"/>
      <c r="H227" s="134"/>
    </row>
    <row r="228" spans="1:8" ht="12" customHeight="1" hidden="1">
      <c r="A228" s="346" t="s">
        <v>7</v>
      </c>
      <c r="B228" s="344" t="s">
        <v>83</v>
      </c>
      <c r="C228" s="348" t="s">
        <v>8</v>
      </c>
      <c r="D228" s="349"/>
      <c r="E228" s="349"/>
      <c r="F228" s="350"/>
      <c r="G228" s="351" t="s">
        <v>84</v>
      </c>
      <c r="H228" s="136" t="s">
        <v>138</v>
      </c>
    </row>
    <row r="229" spans="1:8" ht="12" customHeight="1" hidden="1" thickBot="1">
      <c r="A229" s="347"/>
      <c r="B229" s="345"/>
      <c r="C229" s="137" t="s">
        <v>9</v>
      </c>
      <c r="D229" s="138" t="s">
        <v>10</v>
      </c>
      <c r="E229" s="138" t="s">
        <v>11</v>
      </c>
      <c r="F229" s="138" t="s">
        <v>12</v>
      </c>
      <c r="G229" s="352"/>
      <c r="H229" s="139" t="s">
        <v>85</v>
      </c>
    </row>
    <row r="230" spans="1:8" ht="12" customHeight="1" hidden="1" thickBot="1">
      <c r="A230" s="173">
        <v>1</v>
      </c>
      <c r="B230" s="174">
        <v>2</v>
      </c>
      <c r="C230" s="175">
        <v>3</v>
      </c>
      <c r="D230" s="175">
        <v>4</v>
      </c>
      <c r="E230" s="175">
        <v>5</v>
      </c>
      <c r="F230" s="175">
        <v>6</v>
      </c>
      <c r="G230" s="175">
        <v>7</v>
      </c>
      <c r="H230" s="176">
        <v>8</v>
      </c>
    </row>
    <row r="231" spans="1:8" ht="12" customHeight="1" hidden="1">
      <c r="A231" s="177" t="s">
        <v>13</v>
      </c>
      <c r="B231" s="145">
        <v>1</v>
      </c>
      <c r="C231" s="135">
        <v>904</v>
      </c>
      <c r="D231" s="135" t="s">
        <v>38</v>
      </c>
      <c r="E231" s="178" t="s">
        <v>152</v>
      </c>
      <c r="F231" s="135"/>
      <c r="G231" s="135">
        <v>21000</v>
      </c>
      <c r="H231" s="116" t="e">
        <f>H232+H245+H271+H272+H276+H274+H273+H275</f>
        <v>#REF!</v>
      </c>
    </row>
    <row r="232" spans="1:8" ht="12" customHeight="1" hidden="1">
      <c r="A232" s="92" t="s">
        <v>14</v>
      </c>
      <c r="B232" s="58">
        <v>2</v>
      </c>
      <c r="C232" s="98">
        <v>904</v>
      </c>
      <c r="D232" s="98" t="s">
        <v>38</v>
      </c>
      <c r="E232" s="98" t="s">
        <v>149</v>
      </c>
      <c r="F232" s="98">
        <v>111</v>
      </c>
      <c r="G232" s="98">
        <v>21210</v>
      </c>
      <c r="H232" s="95">
        <f>H233+H238+H241</f>
        <v>1009672.24</v>
      </c>
    </row>
    <row r="233" spans="1:8" ht="12" customHeight="1" hidden="1">
      <c r="A233" s="91" t="s">
        <v>39</v>
      </c>
      <c r="B233" s="58">
        <v>3</v>
      </c>
      <c r="C233" s="98">
        <v>904</v>
      </c>
      <c r="D233" s="98" t="s">
        <v>38</v>
      </c>
      <c r="E233" s="98" t="s">
        <v>153</v>
      </c>
      <c r="F233" s="98">
        <v>111</v>
      </c>
      <c r="G233" s="98">
        <v>21211</v>
      </c>
      <c r="H233" s="95">
        <f>H234+H235+H236+H237</f>
        <v>370511.1</v>
      </c>
    </row>
    <row r="234" spans="1:8" ht="12" customHeight="1" hidden="1">
      <c r="A234" s="92" t="s">
        <v>39</v>
      </c>
      <c r="B234" s="106">
        <v>4</v>
      </c>
      <c r="C234" s="104">
        <v>904</v>
      </c>
      <c r="D234" s="104" t="s">
        <v>38</v>
      </c>
      <c r="E234" s="104" t="s">
        <v>149</v>
      </c>
      <c r="F234" s="104">
        <v>111</v>
      </c>
      <c r="G234" s="104">
        <v>21211</v>
      </c>
      <c r="H234" s="96">
        <f>H76</f>
        <v>-14813.9</v>
      </c>
    </row>
    <row r="235" spans="1:8" ht="12" customHeight="1" hidden="1">
      <c r="A235" s="92" t="s">
        <v>39</v>
      </c>
      <c r="B235" s="106">
        <v>5</v>
      </c>
      <c r="C235" s="104">
        <v>904</v>
      </c>
      <c r="D235" s="104" t="s">
        <v>38</v>
      </c>
      <c r="E235" s="107" t="s">
        <v>151</v>
      </c>
      <c r="F235" s="104">
        <v>111</v>
      </c>
      <c r="G235" s="104">
        <v>21211</v>
      </c>
      <c r="H235" s="96">
        <f>H98</f>
        <v>200425</v>
      </c>
    </row>
    <row r="236" spans="1:8" ht="12" customHeight="1" hidden="1">
      <c r="A236" s="92" t="s">
        <v>39</v>
      </c>
      <c r="B236" s="106">
        <v>6</v>
      </c>
      <c r="C236" s="104">
        <v>904</v>
      </c>
      <c r="D236" s="104" t="s">
        <v>91</v>
      </c>
      <c r="E236" s="104" t="s">
        <v>149</v>
      </c>
      <c r="F236" s="104">
        <v>111</v>
      </c>
      <c r="G236" s="104">
        <v>21211</v>
      </c>
      <c r="H236" s="96">
        <f>H110</f>
        <v>44900</v>
      </c>
    </row>
    <row r="237" spans="1:8" ht="12" customHeight="1" hidden="1">
      <c r="A237" s="92" t="s">
        <v>162</v>
      </c>
      <c r="B237" s="106">
        <v>4</v>
      </c>
      <c r="C237" s="104">
        <v>904</v>
      </c>
      <c r="D237" s="104" t="s">
        <v>38</v>
      </c>
      <c r="E237" s="104" t="s">
        <v>149</v>
      </c>
      <c r="F237" s="104">
        <v>111</v>
      </c>
      <c r="G237" s="104">
        <v>21266</v>
      </c>
      <c r="H237" s="96">
        <v>140000</v>
      </c>
    </row>
    <row r="238" spans="1:8" ht="12" customHeight="1" hidden="1">
      <c r="A238" s="91" t="s">
        <v>15</v>
      </c>
      <c r="B238" s="58">
        <v>7</v>
      </c>
      <c r="C238" s="98">
        <v>904</v>
      </c>
      <c r="D238" s="104" t="s">
        <v>38</v>
      </c>
      <c r="E238" s="98" t="s">
        <v>152</v>
      </c>
      <c r="F238" s="98">
        <v>112</v>
      </c>
      <c r="G238" s="98">
        <v>21212</v>
      </c>
      <c r="H238" s="95">
        <f>H239+H240</f>
        <v>594261.14</v>
      </c>
    </row>
    <row r="239" spans="1:8" ht="12" customHeight="1" hidden="1">
      <c r="A239" s="92" t="s">
        <v>16</v>
      </c>
      <c r="B239" s="106">
        <v>8</v>
      </c>
      <c r="C239" s="104">
        <v>904</v>
      </c>
      <c r="D239" s="104" t="s">
        <v>38</v>
      </c>
      <c r="E239" s="98" t="s">
        <v>154</v>
      </c>
      <c r="F239" s="104">
        <v>112</v>
      </c>
      <c r="G239" s="104">
        <v>21212</v>
      </c>
      <c r="H239" s="96">
        <f>H24</f>
        <v>0</v>
      </c>
    </row>
    <row r="240" spans="1:8" ht="12" customHeight="1" hidden="1">
      <c r="A240" s="92" t="s">
        <v>45</v>
      </c>
      <c r="B240" s="106">
        <v>9</v>
      </c>
      <c r="C240" s="104">
        <v>904</v>
      </c>
      <c r="D240" s="104" t="s">
        <v>38</v>
      </c>
      <c r="E240" s="98" t="s">
        <v>155</v>
      </c>
      <c r="F240" s="104">
        <v>112</v>
      </c>
      <c r="G240" s="104">
        <v>21212</v>
      </c>
      <c r="H240" s="96">
        <f>H25</f>
        <v>594261.14</v>
      </c>
    </row>
    <row r="241" spans="1:8" ht="12" customHeight="1" hidden="1">
      <c r="A241" s="91" t="s">
        <v>40</v>
      </c>
      <c r="B241" s="58">
        <v>10</v>
      </c>
      <c r="C241" s="98">
        <v>904</v>
      </c>
      <c r="D241" s="98" t="s">
        <v>38</v>
      </c>
      <c r="E241" s="98" t="s">
        <v>153</v>
      </c>
      <c r="F241" s="98">
        <v>119</v>
      </c>
      <c r="G241" s="98">
        <v>21213</v>
      </c>
      <c r="H241" s="95">
        <f>H242+H243+H244</f>
        <v>44900</v>
      </c>
    </row>
    <row r="242" spans="1:8" ht="12" customHeight="1" hidden="1">
      <c r="A242" s="92" t="s">
        <v>40</v>
      </c>
      <c r="B242" s="106">
        <v>11</v>
      </c>
      <c r="C242" s="104">
        <v>904</v>
      </c>
      <c r="D242" s="104" t="s">
        <v>38</v>
      </c>
      <c r="E242" s="104" t="s">
        <v>149</v>
      </c>
      <c r="F242" s="104">
        <v>119</v>
      </c>
      <c r="G242" s="104">
        <v>21213</v>
      </c>
      <c r="H242" s="96">
        <f>H78</f>
        <v>0</v>
      </c>
    </row>
    <row r="243" spans="1:8" ht="12" customHeight="1" hidden="1">
      <c r="A243" s="92" t="s">
        <v>40</v>
      </c>
      <c r="B243" s="106">
        <v>12</v>
      </c>
      <c r="C243" s="104">
        <v>904</v>
      </c>
      <c r="D243" s="104" t="s">
        <v>38</v>
      </c>
      <c r="E243" s="107" t="s">
        <v>151</v>
      </c>
      <c r="F243" s="104">
        <v>119</v>
      </c>
      <c r="G243" s="104">
        <v>21213</v>
      </c>
      <c r="H243" s="96">
        <f>H99</f>
        <v>0</v>
      </c>
    </row>
    <row r="244" spans="1:8" ht="12" customHeight="1" hidden="1">
      <c r="A244" s="92" t="s">
        <v>40</v>
      </c>
      <c r="B244" s="106">
        <v>13</v>
      </c>
      <c r="C244" s="104">
        <v>904</v>
      </c>
      <c r="D244" s="104" t="s">
        <v>91</v>
      </c>
      <c r="E244" s="104" t="s">
        <v>149</v>
      </c>
      <c r="F244" s="104">
        <v>119</v>
      </c>
      <c r="G244" s="104">
        <v>21213</v>
      </c>
      <c r="H244" s="96">
        <f>H111</f>
        <v>44900</v>
      </c>
    </row>
    <row r="245" spans="1:8" ht="12" customHeight="1" hidden="1">
      <c r="A245" s="91" t="s">
        <v>17</v>
      </c>
      <c r="B245" s="58">
        <v>14</v>
      </c>
      <c r="C245" s="98">
        <v>904</v>
      </c>
      <c r="D245" s="104" t="s">
        <v>38</v>
      </c>
      <c r="E245" s="99" t="s">
        <v>156</v>
      </c>
      <c r="F245" s="98" t="s">
        <v>27</v>
      </c>
      <c r="G245" s="98">
        <v>21220</v>
      </c>
      <c r="H245" s="95" t="e">
        <f>H246+H247+H248+H249+H253+H257+H263</f>
        <v>#REF!</v>
      </c>
    </row>
    <row r="246" spans="1:8" ht="12" customHeight="1" hidden="1">
      <c r="A246" s="91" t="s">
        <v>28</v>
      </c>
      <c r="B246" s="58">
        <v>15</v>
      </c>
      <c r="C246" s="98">
        <v>904</v>
      </c>
      <c r="D246" s="98" t="s">
        <v>38</v>
      </c>
      <c r="E246" s="98" t="s">
        <v>149</v>
      </c>
      <c r="F246" s="98">
        <v>244</v>
      </c>
      <c r="G246" s="98">
        <v>21221</v>
      </c>
      <c r="H246" s="95">
        <f>H80</f>
        <v>0</v>
      </c>
    </row>
    <row r="247" spans="1:8" ht="12" customHeight="1" hidden="1">
      <c r="A247" s="91" t="s">
        <v>29</v>
      </c>
      <c r="B247" s="58">
        <v>16</v>
      </c>
      <c r="C247" s="98">
        <v>904</v>
      </c>
      <c r="D247" s="98" t="s">
        <v>38</v>
      </c>
      <c r="E247" s="99" t="s">
        <v>148</v>
      </c>
      <c r="F247" s="98">
        <v>244</v>
      </c>
      <c r="G247" s="98">
        <v>21221</v>
      </c>
      <c r="H247" s="95">
        <f>H27</f>
        <v>0</v>
      </c>
    </row>
    <row r="248" spans="1:8" ht="12" customHeight="1" hidden="1">
      <c r="A248" s="91" t="s">
        <v>30</v>
      </c>
      <c r="B248" s="58">
        <v>17</v>
      </c>
      <c r="C248" s="98">
        <v>904</v>
      </c>
      <c r="D248" s="98" t="s">
        <v>38</v>
      </c>
      <c r="E248" s="99" t="s">
        <v>148</v>
      </c>
      <c r="F248" s="98">
        <v>244</v>
      </c>
      <c r="G248" s="98">
        <v>21221</v>
      </c>
      <c r="H248" s="95">
        <f>H28</f>
        <v>0</v>
      </c>
    </row>
    <row r="249" spans="1:8" ht="12" customHeight="1" hidden="1">
      <c r="A249" s="91" t="s">
        <v>18</v>
      </c>
      <c r="B249" s="58">
        <v>18</v>
      </c>
      <c r="C249" s="98">
        <v>904</v>
      </c>
      <c r="D249" s="98" t="s">
        <v>38</v>
      </c>
      <c r="E249" s="99" t="s">
        <v>148</v>
      </c>
      <c r="F249" s="98"/>
      <c r="G249" s="98">
        <v>21222</v>
      </c>
      <c r="H249" s="95">
        <f>H251</f>
        <v>0</v>
      </c>
    </row>
    <row r="250" spans="1:8" ht="12" customHeight="1" hidden="1">
      <c r="A250" s="118" t="s">
        <v>122</v>
      </c>
      <c r="B250" s="106">
        <v>19</v>
      </c>
      <c r="C250" s="104">
        <v>904</v>
      </c>
      <c r="D250" s="104" t="s">
        <v>68</v>
      </c>
      <c r="E250" s="104" t="s">
        <v>123</v>
      </c>
      <c r="F250" s="104">
        <v>244</v>
      </c>
      <c r="G250" s="104">
        <v>21222</v>
      </c>
      <c r="H250" s="96">
        <f>H124</f>
        <v>0</v>
      </c>
    </row>
    <row r="251" spans="1:8" ht="12" customHeight="1" hidden="1">
      <c r="A251" s="33" t="s">
        <v>19</v>
      </c>
      <c r="B251" s="106">
        <v>20</v>
      </c>
      <c r="C251" s="104">
        <v>904</v>
      </c>
      <c r="D251" s="104" t="s">
        <v>38</v>
      </c>
      <c r="E251" s="104" t="s">
        <v>154</v>
      </c>
      <c r="F251" s="104">
        <v>112</v>
      </c>
      <c r="G251" s="104">
        <v>21222</v>
      </c>
      <c r="H251" s="96">
        <f>H30</f>
        <v>0</v>
      </c>
    </row>
    <row r="252" spans="1:8" ht="12" customHeight="1" hidden="1">
      <c r="A252" s="92" t="s">
        <v>31</v>
      </c>
      <c r="B252" s="106">
        <v>20</v>
      </c>
      <c r="C252" s="104">
        <v>904</v>
      </c>
      <c r="D252" s="104" t="s">
        <v>38</v>
      </c>
      <c r="E252" s="107" t="s">
        <v>148</v>
      </c>
      <c r="F252" s="104">
        <v>244</v>
      </c>
      <c r="G252" s="104">
        <v>21222</v>
      </c>
      <c r="H252" s="96">
        <f>H31</f>
        <v>0</v>
      </c>
    </row>
    <row r="253" spans="1:8" ht="12" customHeight="1" hidden="1">
      <c r="A253" s="91" t="s">
        <v>20</v>
      </c>
      <c r="B253" s="58">
        <v>21</v>
      </c>
      <c r="C253" s="98">
        <v>904</v>
      </c>
      <c r="D253" s="98" t="s">
        <v>38</v>
      </c>
      <c r="E253" s="99" t="s">
        <v>146</v>
      </c>
      <c r="F253" s="98">
        <v>244</v>
      </c>
      <c r="G253" s="98">
        <v>21223</v>
      </c>
      <c r="H253" s="95">
        <f>H254+H255+H256</f>
        <v>-500000</v>
      </c>
    </row>
    <row r="254" spans="1:8" ht="12" customHeight="1" hidden="1">
      <c r="A254" s="33" t="s">
        <v>112</v>
      </c>
      <c r="B254" s="106">
        <v>22</v>
      </c>
      <c r="C254" s="104">
        <v>904</v>
      </c>
      <c r="D254" s="104" t="s">
        <v>38</v>
      </c>
      <c r="E254" s="107" t="s">
        <v>148</v>
      </c>
      <c r="F254" s="104">
        <v>244</v>
      </c>
      <c r="G254" s="104">
        <v>21223</v>
      </c>
      <c r="H254" s="96">
        <f>H65</f>
        <v>0</v>
      </c>
    </row>
    <row r="255" spans="1:8" ht="12" customHeight="1" hidden="1">
      <c r="A255" s="92" t="s">
        <v>32</v>
      </c>
      <c r="B255" s="106">
        <v>23</v>
      </c>
      <c r="C255" s="104">
        <v>904</v>
      </c>
      <c r="D255" s="104" t="s">
        <v>38</v>
      </c>
      <c r="E255" s="107" t="s">
        <v>147</v>
      </c>
      <c r="F255" s="104">
        <v>244</v>
      </c>
      <c r="G255" s="104">
        <v>21223</v>
      </c>
      <c r="H255" s="96">
        <f>H66</f>
        <v>-500000</v>
      </c>
    </row>
    <row r="256" spans="1:8" ht="12" customHeight="1" hidden="1">
      <c r="A256" s="92" t="s">
        <v>32</v>
      </c>
      <c r="B256" s="106">
        <v>24</v>
      </c>
      <c r="C256" s="104">
        <v>904</v>
      </c>
      <c r="D256" s="104" t="s">
        <v>38</v>
      </c>
      <c r="E256" s="107" t="s">
        <v>148</v>
      </c>
      <c r="F256" s="104">
        <v>244</v>
      </c>
      <c r="G256" s="104">
        <v>21223</v>
      </c>
      <c r="H256" s="96">
        <f>H67</f>
        <v>0</v>
      </c>
    </row>
    <row r="257" spans="1:8" ht="12" customHeight="1" hidden="1">
      <c r="A257" s="91" t="s">
        <v>34</v>
      </c>
      <c r="B257" s="58">
        <v>25</v>
      </c>
      <c r="C257" s="98">
        <v>904</v>
      </c>
      <c r="D257" s="98" t="s">
        <v>38</v>
      </c>
      <c r="E257" s="98" t="s">
        <v>156</v>
      </c>
      <c r="F257" s="98">
        <v>244</v>
      </c>
      <c r="G257" s="98">
        <v>21226</v>
      </c>
      <c r="H257" s="95" t="e">
        <f>SUM(H258:H262)</f>
        <v>#REF!</v>
      </c>
    </row>
    <row r="258" spans="1:8" ht="12" customHeight="1" hidden="1">
      <c r="A258" s="92" t="s">
        <v>33</v>
      </c>
      <c r="B258" s="106">
        <v>26</v>
      </c>
      <c r="C258" s="104">
        <v>904</v>
      </c>
      <c r="D258" s="104" t="s">
        <v>38</v>
      </c>
      <c r="E258" s="107" t="s">
        <v>157</v>
      </c>
      <c r="F258" s="104">
        <v>244</v>
      </c>
      <c r="G258" s="104">
        <v>21226</v>
      </c>
      <c r="H258" s="96">
        <f>H33</f>
        <v>0</v>
      </c>
    </row>
    <row r="259" spans="1:8" ht="12" customHeight="1" hidden="1">
      <c r="A259" s="92" t="s">
        <v>57</v>
      </c>
      <c r="B259" s="106">
        <v>27</v>
      </c>
      <c r="C259" s="104">
        <v>904</v>
      </c>
      <c r="D259" s="104" t="s">
        <v>38</v>
      </c>
      <c r="E259" s="107" t="s">
        <v>148</v>
      </c>
      <c r="F259" s="104">
        <v>244</v>
      </c>
      <c r="G259" s="104">
        <v>21226</v>
      </c>
      <c r="H259" s="96">
        <f>H34</f>
        <v>0</v>
      </c>
    </row>
    <row r="260" spans="1:8" ht="12" customHeight="1" hidden="1">
      <c r="A260" s="92" t="s">
        <v>46</v>
      </c>
      <c r="B260" s="106">
        <v>28</v>
      </c>
      <c r="C260" s="104">
        <v>904</v>
      </c>
      <c r="D260" s="104" t="s">
        <v>38</v>
      </c>
      <c r="E260" s="107" t="s">
        <v>148</v>
      </c>
      <c r="F260" s="104">
        <v>244</v>
      </c>
      <c r="G260" s="104">
        <v>21226</v>
      </c>
      <c r="H260" s="96">
        <f>H35</f>
        <v>0</v>
      </c>
    </row>
    <row r="261" spans="1:8" ht="12" customHeight="1" hidden="1">
      <c r="A261" s="92" t="s">
        <v>72</v>
      </c>
      <c r="B261" s="106">
        <v>29</v>
      </c>
      <c r="C261" s="103">
        <v>904</v>
      </c>
      <c r="D261" s="103" t="s">
        <v>38</v>
      </c>
      <c r="E261" s="103" t="s">
        <v>74</v>
      </c>
      <c r="F261" s="103">
        <v>244</v>
      </c>
      <c r="G261" s="103">
        <v>21226</v>
      </c>
      <c r="H261" s="102" t="e">
        <f>#REF!</f>
        <v>#REF!</v>
      </c>
    </row>
    <row r="262" spans="1:8" ht="12" customHeight="1" hidden="1">
      <c r="A262" s="92" t="s">
        <v>119</v>
      </c>
      <c r="B262" s="106">
        <v>30</v>
      </c>
      <c r="C262" s="103">
        <v>904</v>
      </c>
      <c r="D262" s="103" t="s">
        <v>38</v>
      </c>
      <c r="E262" s="103" t="s">
        <v>120</v>
      </c>
      <c r="F262" s="103">
        <v>243</v>
      </c>
      <c r="G262" s="103">
        <v>21226</v>
      </c>
      <c r="H262" s="102" t="e">
        <f>#REF!</f>
        <v>#REF!</v>
      </c>
    </row>
    <row r="263" spans="1:8" ht="12" customHeight="1" hidden="1">
      <c r="A263" s="91" t="s">
        <v>21</v>
      </c>
      <c r="B263" s="58">
        <v>31</v>
      </c>
      <c r="C263" s="98">
        <v>904</v>
      </c>
      <c r="D263" s="98" t="s">
        <v>38</v>
      </c>
      <c r="E263" s="99" t="s">
        <v>148</v>
      </c>
      <c r="F263" s="98"/>
      <c r="G263" s="98">
        <v>21229</v>
      </c>
      <c r="H263" s="95" t="e">
        <f>SUM(H264:H270)</f>
        <v>#REF!</v>
      </c>
    </row>
    <row r="264" spans="1:8" ht="12" customHeight="1" hidden="1">
      <c r="A264" s="92" t="s">
        <v>134</v>
      </c>
      <c r="B264" s="106">
        <v>32</v>
      </c>
      <c r="C264" s="103">
        <v>904</v>
      </c>
      <c r="D264" s="103" t="s">
        <v>38</v>
      </c>
      <c r="E264" s="103" t="s">
        <v>154</v>
      </c>
      <c r="F264" s="103">
        <v>112</v>
      </c>
      <c r="G264" s="103">
        <v>21229</v>
      </c>
      <c r="H264" s="102">
        <f>H37</f>
        <v>0</v>
      </c>
    </row>
    <row r="265" spans="1:8" ht="12" customHeight="1" hidden="1">
      <c r="A265" s="92" t="s">
        <v>53</v>
      </c>
      <c r="B265" s="58">
        <v>33</v>
      </c>
      <c r="C265" s="104">
        <v>904</v>
      </c>
      <c r="D265" s="104" t="s">
        <v>38</v>
      </c>
      <c r="E265" s="104" t="s">
        <v>149</v>
      </c>
      <c r="F265" s="104">
        <v>244</v>
      </c>
      <c r="G265" s="104">
        <v>21228</v>
      </c>
      <c r="H265" s="96" t="e">
        <f>#REF!</f>
        <v>#REF!</v>
      </c>
    </row>
    <row r="266" spans="1:8" ht="12" customHeight="1" hidden="1">
      <c r="A266" s="92" t="s">
        <v>41</v>
      </c>
      <c r="B266" s="106">
        <v>34</v>
      </c>
      <c r="C266" s="104">
        <v>904</v>
      </c>
      <c r="D266" s="104" t="s">
        <v>38</v>
      </c>
      <c r="E266" s="104" t="s">
        <v>149</v>
      </c>
      <c r="F266" s="104">
        <v>244</v>
      </c>
      <c r="G266" s="104">
        <v>21229</v>
      </c>
      <c r="H266" s="96">
        <f>H82</f>
        <v>14813.9</v>
      </c>
    </row>
    <row r="267" spans="1:8" ht="12" customHeight="1" hidden="1">
      <c r="A267" s="92" t="s">
        <v>35</v>
      </c>
      <c r="B267" s="106">
        <v>36</v>
      </c>
      <c r="C267" s="104">
        <v>904</v>
      </c>
      <c r="D267" s="104" t="s">
        <v>38</v>
      </c>
      <c r="E267" s="107" t="s">
        <v>148</v>
      </c>
      <c r="F267" s="104">
        <v>244</v>
      </c>
      <c r="G267" s="104">
        <v>21228</v>
      </c>
      <c r="H267" s="96">
        <f>H40</f>
        <v>0</v>
      </c>
    </row>
    <row r="268" spans="1:8" ht="12" customHeight="1" hidden="1">
      <c r="A268" s="92" t="s">
        <v>22</v>
      </c>
      <c r="B268" s="106">
        <v>37</v>
      </c>
      <c r="C268" s="104">
        <v>904</v>
      </c>
      <c r="D268" s="104" t="s">
        <v>38</v>
      </c>
      <c r="E268" s="107" t="s">
        <v>148</v>
      </c>
      <c r="F268" s="104">
        <v>244</v>
      </c>
      <c r="G268" s="104">
        <v>21229</v>
      </c>
      <c r="H268" s="96">
        <f>H38</f>
        <v>0</v>
      </c>
    </row>
    <row r="269" spans="1:8" ht="12" customHeight="1" hidden="1">
      <c r="A269" s="92" t="s">
        <v>58</v>
      </c>
      <c r="B269" s="106">
        <v>38</v>
      </c>
      <c r="C269" s="104">
        <v>904</v>
      </c>
      <c r="D269" s="104" t="s">
        <v>38</v>
      </c>
      <c r="E269" s="107" t="s">
        <v>148</v>
      </c>
      <c r="F269" s="104">
        <v>244</v>
      </c>
      <c r="G269" s="104">
        <v>21229</v>
      </c>
      <c r="H269" s="96">
        <f>H39</f>
        <v>0</v>
      </c>
    </row>
    <row r="270" spans="1:8" ht="12" customHeight="1" hidden="1">
      <c r="A270" s="33" t="s">
        <v>117</v>
      </c>
      <c r="B270" s="106">
        <v>39</v>
      </c>
      <c r="C270" s="103">
        <v>904</v>
      </c>
      <c r="D270" s="103" t="s">
        <v>130</v>
      </c>
      <c r="E270" s="103" t="s">
        <v>118</v>
      </c>
      <c r="F270" s="103">
        <v>244</v>
      </c>
      <c r="G270" s="103">
        <v>21229</v>
      </c>
      <c r="H270" s="102">
        <f>H148</f>
        <v>0</v>
      </c>
    </row>
    <row r="271" spans="1:8" ht="12" customHeight="1" hidden="1">
      <c r="A271" s="91" t="s">
        <v>23</v>
      </c>
      <c r="B271" s="58">
        <v>40</v>
      </c>
      <c r="C271" s="98">
        <v>904</v>
      </c>
      <c r="D271" s="98">
        <v>1003</v>
      </c>
      <c r="E271" s="99" t="s">
        <v>150</v>
      </c>
      <c r="F271" s="98">
        <v>313</v>
      </c>
      <c r="G271" s="98">
        <v>21262</v>
      </c>
      <c r="H271" s="95">
        <f>H178</f>
        <v>3079</v>
      </c>
    </row>
    <row r="272" spans="1:8" ht="12" customHeight="1" hidden="1">
      <c r="A272" s="91" t="s">
        <v>55</v>
      </c>
      <c r="B272" s="106">
        <v>42</v>
      </c>
      <c r="C272" s="98">
        <v>904</v>
      </c>
      <c r="D272" s="98" t="s">
        <v>63</v>
      </c>
      <c r="E272" s="98" t="s">
        <v>65</v>
      </c>
      <c r="F272" s="98">
        <v>244</v>
      </c>
      <c r="G272" s="98">
        <v>21290</v>
      </c>
      <c r="H272" s="95">
        <f>H161</f>
        <v>1672906.67</v>
      </c>
    </row>
    <row r="273" spans="1:8" ht="12" customHeight="1" hidden="1">
      <c r="A273" s="184" t="s">
        <v>59</v>
      </c>
      <c r="B273" s="185">
        <v>43</v>
      </c>
      <c r="C273" s="186">
        <v>904</v>
      </c>
      <c r="D273" s="186" t="s">
        <v>38</v>
      </c>
      <c r="E273" s="187" t="s">
        <v>148</v>
      </c>
      <c r="F273" s="186">
        <v>851</v>
      </c>
      <c r="G273" s="186">
        <v>21291</v>
      </c>
      <c r="H273" s="188">
        <f>H42</f>
        <v>0</v>
      </c>
    </row>
    <row r="274" spans="1:8" ht="12" customHeight="1" hidden="1">
      <c r="A274" s="184" t="s">
        <v>60</v>
      </c>
      <c r="B274" s="185">
        <v>44</v>
      </c>
      <c r="C274" s="186">
        <v>904</v>
      </c>
      <c r="D274" s="186" t="s">
        <v>38</v>
      </c>
      <c r="E274" s="187" t="s">
        <v>148</v>
      </c>
      <c r="F274" s="186">
        <v>852</v>
      </c>
      <c r="G274" s="186">
        <v>21291</v>
      </c>
      <c r="H274" s="188">
        <f>H43</f>
        <v>0</v>
      </c>
    </row>
    <row r="275" spans="1:8" ht="12" customHeight="1" hidden="1">
      <c r="A275" s="184" t="s">
        <v>60</v>
      </c>
      <c r="B275" s="185">
        <v>45</v>
      </c>
      <c r="C275" s="186">
        <v>904</v>
      </c>
      <c r="D275" s="186" t="s">
        <v>38</v>
      </c>
      <c r="E275" s="187" t="s">
        <v>148</v>
      </c>
      <c r="F275" s="186">
        <v>853</v>
      </c>
      <c r="G275" s="186">
        <v>21292</v>
      </c>
      <c r="H275" s="188">
        <f>H45</f>
        <v>0</v>
      </c>
    </row>
    <row r="276" spans="1:8" ht="12" customHeight="1" hidden="1">
      <c r="A276" s="91" t="s">
        <v>24</v>
      </c>
      <c r="B276" s="58">
        <v>46</v>
      </c>
      <c r="C276" s="98">
        <v>904</v>
      </c>
      <c r="D276" s="98" t="s">
        <v>38</v>
      </c>
      <c r="E276" s="99" t="s">
        <v>148</v>
      </c>
      <c r="F276" s="98">
        <v>244</v>
      </c>
      <c r="G276" s="98">
        <v>21300</v>
      </c>
      <c r="H276" s="95" t="e">
        <f>H277+H287</f>
        <v>#REF!</v>
      </c>
    </row>
    <row r="277" spans="1:8" ht="12" customHeight="1" hidden="1">
      <c r="A277" s="91" t="s">
        <v>25</v>
      </c>
      <c r="B277" s="58">
        <v>47</v>
      </c>
      <c r="C277" s="98">
        <v>904</v>
      </c>
      <c r="D277" s="98" t="s">
        <v>38</v>
      </c>
      <c r="E277" s="99" t="s">
        <v>100</v>
      </c>
      <c r="F277" s="98">
        <v>244</v>
      </c>
      <c r="G277" s="98">
        <v>21310</v>
      </c>
      <c r="H277" s="95" t="e">
        <f>SUM(H278:H282)</f>
        <v>#REF!</v>
      </c>
    </row>
    <row r="278" spans="1:8" ht="12" customHeight="1" hidden="1">
      <c r="A278" s="183" t="s">
        <v>159</v>
      </c>
      <c r="B278" s="106">
        <v>48</v>
      </c>
      <c r="C278" s="103">
        <v>904</v>
      </c>
      <c r="D278" s="103" t="s">
        <v>38</v>
      </c>
      <c r="E278" s="103" t="s">
        <v>160</v>
      </c>
      <c r="F278" s="103">
        <v>244</v>
      </c>
      <c r="G278" s="103">
        <v>21310</v>
      </c>
      <c r="H278" s="102" t="e">
        <f>#REF!</f>
        <v>#REF!</v>
      </c>
    </row>
    <row r="279" spans="1:8" ht="12" customHeight="1" hidden="1">
      <c r="A279" s="92" t="s">
        <v>163</v>
      </c>
      <c r="B279" s="106">
        <v>50</v>
      </c>
      <c r="C279" s="104">
        <v>904</v>
      </c>
      <c r="D279" s="104" t="s">
        <v>38</v>
      </c>
      <c r="E279" s="104" t="s">
        <v>149</v>
      </c>
      <c r="F279" s="104">
        <v>244</v>
      </c>
      <c r="G279" s="104">
        <v>21310</v>
      </c>
      <c r="H279" s="96">
        <f>H85</f>
        <v>0</v>
      </c>
    </row>
    <row r="280" spans="1:8" ht="12" customHeight="1" hidden="1">
      <c r="A280" s="92" t="s">
        <v>36</v>
      </c>
      <c r="B280" s="106">
        <v>54</v>
      </c>
      <c r="C280" s="104">
        <v>904</v>
      </c>
      <c r="D280" s="104" t="s">
        <v>38</v>
      </c>
      <c r="E280" s="107" t="s">
        <v>148</v>
      </c>
      <c r="F280" s="104">
        <v>244</v>
      </c>
      <c r="G280" s="104">
        <v>21310</v>
      </c>
      <c r="H280" s="96">
        <f>H48</f>
        <v>0</v>
      </c>
    </row>
    <row r="281" spans="1:8" ht="12" customHeight="1" hidden="1">
      <c r="A281" s="298" t="s">
        <v>69</v>
      </c>
      <c r="B281" s="58">
        <v>55</v>
      </c>
      <c r="C281" s="104">
        <v>904</v>
      </c>
      <c r="D281" s="104" t="s">
        <v>68</v>
      </c>
      <c r="E281" s="104" t="s">
        <v>70</v>
      </c>
      <c r="F281" s="104">
        <v>244</v>
      </c>
      <c r="G281" s="104">
        <v>21310</v>
      </c>
      <c r="H281" s="96">
        <v>0</v>
      </c>
    </row>
    <row r="282" spans="1:8" ht="12" customHeight="1" hidden="1" thickBot="1">
      <c r="A282" s="366"/>
      <c r="B282" s="108">
        <v>56</v>
      </c>
      <c r="C282" s="105">
        <v>904</v>
      </c>
      <c r="D282" s="105" t="s">
        <v>68</v>
      </c>
      <c r="E282" s="105" t="s">
        <v>71</v>
      </c>
      <c r="F282" s="105">
        <v>244</v>
      </c>
      <c r="G282" s="105">
        <v>21310</v>
      </c>
      <c r="H282" s="100">
        <v>0</v>
      </c>
    </row>
    <row r="283" spans="1:8" ht="12" customHeight="1" hidden="1">
      <c r="A283" s="179"/>
      <c r="B283" s="170"/>
      <c r="C283" s="180"/>
      <c r="D283" s="180"/>
      <c r="E283" s="180"/>
      <c r="F283" s="180"/>
      <c r="G283" s="180"/>
      <c r="H283" s="114"/>
    </row>
    <row r="284" spans="1:8" ht="12" customHeight="1" hidden="1">
      <c r="A284" s="179"/>
      <c r="B284" s="170"/>
      <c r="C284" s="180"/>
      <c r="D284" s="180"/>
      <c r="E284" s="180"/>
      <c r="F284" s="180"/>
      <c r="G284" s="180"/>
      <c r="H284" s="114"/>
    </row>
    <row r="285" spans="1:8" ht="12" customHeight="1" hidden="1">
      <c r="A285" s="179"/>
      <c r="B285" s="170"/>
      <c r="C285" s="180"/>
      <c r="D285" s="180"/>
      <c r="E285" s="180"/>
      <c r="F285" s="180"/>
      <c r="G285" s="159" t="s">
        <v>86</v>
      </c>
      <c r="H285" s="160" t="s">
        <v>104</v>
      </c>
    </row>
    <row r="286" spans="1:8" ht="12" customHeight="1" hidden="1" thickBot="1">
      <c r="A286" s="179"/>
      <c r="B286" s="170"/>
      <c r="C286" s="180"/>
      <c r="D286" s="180"/>
      <c r="E286" s="180"/>
      <c r="F286" s="180"/>
      <c r="G286" s="180"/>
      <c r="H286" s="114"/>
    </row>
    <row r="287" spans="1:8" ht="12" customHeight="1" hidden="1">
      <c r="A287" s="177" t="s">
        <v>26</v>
      </c>
      <c r="B287" s="145">
        <v>57</v>
      </c>
      <c r="C287" s="178">
        <v>904</v>
      </c>
      <c r="D287" s="178" t="s">
        <v>38</v>
      </c>
      <c r="E287" s="181" t="s">
        <v>100</v>
      </c>
      <c r="F287" s="178">
        <v>244</v>
      </c>
      <c r="G287" s="178">
        <v>21340</v>
      </c>
      <c r="H287" s="116" t="e">
        <f>SUM(H288:H299)</f>
        <v>#REF!</v>
      </c>
    </row>
    <row r="288" spans="1:8" ht="12" customHeight="1" hidden="1">
      <c r="A288" s="92" t="s">
        <v>144</v>
      </c>
      <c r="B288" s="106">
        <v>58</v>
      </c>
      <c r="C288" s="104">
        <v>904</v>
      </c>
      <c r="D288" s="104" t="s">
        <v>38</v>
      </c>
      <c r="E288" s="104" t="s">
        <v>149</v>
      </c>
      <c r="F288" s="104">
        <v>244</v>
      </c>
      <c r="G288" s="104">
        <v>21346</v>
      </c>
      <c r="H288" s="96">
        <f>H87</f>
        <v>0</v>
      </c>
    </row>
    <row r="289" spans="1:8" ht="12" customHeight="1" hidden="1">
      <c r="A289" s="92" t="s">
        <v>56</v>
      </c>
      <c r="B289" s="106">
        <v>62</v>
      </c>
      <c r="C289" s="104">
        <v>904</v>
      </c>
      <c r="D289" s="104" t="s">
        <v>38</v>
      </c>
      <c r="E289" s="107" t="s">
        <v>89</v>
      </c>
      <c r="F289" s="104">
        <v>244</v>
      </c>
      <c r="G289" s="104">
        <v>21344</v>
      </c>
      <c r="H289" s="96">
        <f aca="true" t="shared" si="0" ref="H289:H295">H50</f>
        <v>0</v>
      </c>
    </row>
    <row r="290" spans="1:8" ht="12" customHeight="1" hidden="1">
      <c r="A290" s="4" t="s">
        <v>142</v>
      </c>
      <c r="B290" s="106">
        <v>63</v>
      </c>
      <c r="C290" s="104">
        <v>904</v>
      </c>
      <c r="D290" s="104" t="s">
        <v>38</v>
      </c>
      <c r="E290" s="107" t="s">
        <v>148</v>
      </c>
      <c r="F290" s="104">
        <v>244</v>
      </c>
      <c r="G290" s="104">
        <v>21346</v>
      </c>
      <c r="H290" s="96">
        <f t="shared" si="0"/>
        <v>0</v>
      </c>
    </row>
    <row r="291" spans="1:8" ht="12" customHeight="1" hidden="1">
      <c r="A291" s="119" t="s">
        <v>124</v>
      </c>
      <c r="B291" s="106">
        <v>64</v>
      </c>
      <c r="C291" s="104">
        <v>904</v>
      </c>
      <c r="D291" s="104" t="s">
        <v>38</v>
      </c>
      <c r="E291" s="107" t="s">
        <v>148</v>
      </c>
      <c r="F291" s="104">
        <v>244</v>
      </c>
      <c r="G291" s="104">
        <v>21342</v>
      </c>
      <c r="H291" s="96">
        <f t="shared" si="0"/>
        <v>0</v>
      </c>
    </row>
    <row r="292" spans="1:8" ht="12" customHeight="1" hidden="1">
      <c r="A292" s="92" t="s">
        <v>61</v>
      </c>
      <c r="B292" s="106">
        <v>65</v>
      </c>
      <c r="C292" s="104">
        <v>904</v>
      </c>
      <c r="D292" s="104" t="s">
        <v>38</v>
      </c>
      <c r="E292" s="107" t="s">
        <v>148</v>
      </c>
      <c r="F292" s="104">
        <v>244</v>
      </c>
      <c r="G292" s="104">
        <v>21343</v>
      </c>
      <c r="H292" s="96">
        <f t="shared" si="0"/>
        <v>0</v>
      </c>
    </row>
    <row r="293" spans="1:8" ht="12" customHeight="1" hidden="1">
      <c r="A293" s="92" t="s">
        <v>49</v>
      </c>
      <c r="B293" s="106">
        <v>66</v>
      </c>
      <c r="C293" s="104">
        <v>904</v>
      </c>
      <c r="D293" s="104" t="s">
        <v>38</v>
      </c>
      <c r="E293" s="107" t="s">
        <v>148</v>
      </c>
      <c r="F293" s="104">
        <v>244</v>
      </c>
      <c r="G293" s="104">
        <v>21341</v>
      </c>
      <c r="H293" s="96">
        <f t="shared" si="0"/>
        <v>0</v>
      </c>
    </row>
    <row r="294" spans="1:8" ht="12" customHeight="1" hidden="1">
      <c r="A294" s="92" t="s">
        <v>50</v>
      </c>
      <c r="B294" s="106">
        <v>67</v>
      </c>
      <c r="C294" s="104">
        <v>904</v>
      </c>
      <c r="D294" s="104" t="s">
        <v>38</v>
      </c>
      <c r="E294" s="107" t="s">
        <v>148</v>
      </c>
      <c r="F294" s="104">
        <v>244</v>
      </c>
      <c r="G294" s="104">
        <v>21345</v>
      </c>
      <c r="H294" s="96">
        <f t="shared" si="0"/>
        <v>0</v>
      </c>
    </row>
    <row r="295" spans="1:8" ht="12" customHeight="1" hidden="1">
      <c r="A295" s="92" t="s">
        <v>143</v>
      </c>
      <c r="B295" s="106">
        <v>68</v>
      </c>
      <c r="C295" s="104">
        <v>904</v>
      </c>
      <c r="D295" s="104" t="s">
        <v>38</v>
      </c>
      <c r="E295" s="107" t="s">
        <v>148</v>
      </c>
      <c r="F295" s="104">
        <v>244</v>
      </c>
      <c r="G295" s="104">
        <v>21349</v>
      </c>
      <c r="H295" s="96">
        <f t="shared" si="0"/>
        <v>0</v>
      </c>
    </row>
    <row r="296" spans="1:8" ht="12" customHeight="1" hidden="1">
      <c r="A296" s="92" t="s">
        <v>161</v>
      </c>
      <c r="B296" s="106">
        <v>15</v>
      </c>
      <c r="C296" s="104">
        <v>904</v>
      </c>
      <c r="D296" s="104" t="s">
        <v>38</v>
      </c>
      <c r="E296" s="107" t="s">
        <v>149</v>
      </c>
      <c r="F296" s="104">
        <v>244</v>
      </c>
      <c r="G296" s="104">
        <v>21349</v>
      </c>
      <c r="H296" s="96">
        <f>H88</f>
        <v>0</v>
      </c>
    </row>
    <row r="297" spans="1:8" ht="12" customHeight="1" hidden="1">
      <c r="A297" s="92" t="s">
        <v>145</v>
      </c>
      <c r="B297" s="106">
        <v>69</v>
      </c>
      <c r="C297" s="104">
        <v>904</v>
      </c>
      <c r="D297" s="104" t="s">
        <v>63</v>
      </c>
      <c r="E297" s="104" t="s">
        <v>66</v>
      </c>
      <c r="F297" s="104">
        <v>244</v>
      </c>
      <c r="G297" s="104">
        <v>21342</v>
      </c>
      <c r="H297" s="96" t="e">
        <f>#REF!</f>
        <v>#REF!</v>
      </c>
    </row>
    <row r="298" spans="1:8" ht="12" customHeight="1" hidden="1">
      <c r="A298" s="33" t="s">
        <v>136</v>
      </c>
      <c r="B298" s="106">
        <v>3</v>
      </c>
      <c r="C298" s="104">
        <v>904</v>
      </c>
      <c r="D298" s="104" t="s">
        <v>63</v>
      </c>
      <c r="E298" s="104" t="s">
        <v>65</v>
      </c>
      <c r="F298" s="104">
        <v>244</v>
      </c>
      <c r="G298" s="104">
        <v>21349</v>
      </c>
      <c r="H298" s="96" t="e">
        <f>#REF!</f>
        <v>#REF!</v>
      </c>
    </row>
    <row r="299" spans="1:8" ht="12" customHeight="1" hidden="1" thickBot="1">
      <c r="A299" s="93" t="s">
        <v>95</v>
      </c>
      <c r="B299" s="108">
        <v>71</v>
      </c>
      <c r="C299" s="105">
        <v>904</v>
      </c>
      <c r="D299" s="105">
        <v>1003</v>
      </c>
      <c r="E299" s="117" t="s">
        <v>150</v>
      </c>
      <c r="F299" s="105">
        <v>244</v>
      </c>
      <c r="G299" s="105">
        <v>21342</v>
      </c>
      <c r="H299" s="100">
        <f>H182</f>
        <v>-3079</v>
      </c>
    </row>
    <row r="300" spans="1:8" ht="12" customHeight="1" hidden="1">
      <c r="A300" s="38" t="s">
        <v>42</v>
      </c>
      <c r="B300" s="57">
        <v>58</v>
      </c>
      <c r="C300" s="94">
        <v>904</v>
      </c>
      <c r="D300" s="94" t="s">
        <v>38</v>
      </c>
      <c r="E300" s="94" t="s">
        <v>51</v>
      </c>
      <c r="F300" s="94">
        <v>244</v>
      </c>
      <c r="G300" s="94">
        <v>21341</v>
      </c>
      <c r="H300" s="96" t="str">
        <f>H93</f>
        <v>в рублях</v>
      </c>
    </row>
    <row r="301" spans="1:8" ht="12" customHeight="1" hidden="1">
      <c r="A301" s="38" t="s">
        <v>54</v>
      </c>
      <c r="B301" s="57">
        <v>59</v>
      </c>
      <c r="C301" s="94">
        <v>904</v>
      </c>
      <c r="D301" s="94" t="s">
        <v>38</v>
      </c>
      <c r="E301" s="94" t="s">
        <v>51</v>
      </c>
      <c r="F301" s="94">
        <v>244</v>
      </c>
      <c r="G301" s="94">
        <v>21349</v>
      </c>
      <c r="H301" s="96">
        <f>H94</f>
        <v>8</v>
      </c>
    </row>
    <row r="302" spans="1:8" ht="12" customHeight="1" hidden="1">
      <c r="A302" s="38" t="s">
        <v>44</v>
      </c>
      <c r="B302" s="56">
        <v>60</v>
      </c>
      <c r="C302" s="94">
        <v>904</v>
      </c>
      <c r="D302" s="94" t="s">
        <v>38</v>
      </c>
      <c r="E302" s="94" t="s">
        <v>51</v>
      </c>
      <c r="F302" s="94">
        <v>244</v>
      </c>
      <c r="G302" s="94">
        <v>21347</v>
      </c>
      <c r="H302" s="96">
        <f>H95</f>
        <v>0</v>
      </c>
    </row>
    <row r="303" spans="1:8" ht="12" customHeight="1" hidden="1">
      <c r="A303" s="38" t="s">
        <v>52</v>
      </c>
      <c r="B303" s="56">
        <v>61</v>
      </c>
      <c r="C303" s="94">
        <v>904</v>
      </c>
      <c r="D303" s="94" t="s">
        <v>38</v>
      </c>
      <c r="E303" s="94" t="s">
        <v>51</v>
      </c>
      <c r="F303" s="94">
        <v>244</v>
      </c>
      <c r="G303" s="94">
        <v>21348</v>
      </c>
      <c r="H303" s="96">
        <f>H96</f>
        <v>0</v>
      </c>
    </row>
    <row r="304" spans="1:8" ht="12" customHeight="1" hidden="1">
      <c r="A304" s="38" t="s">
        <v>56</v>
      </c>
      <c r="B304" s="57">
        <v>62</v>
      </c>
      <c r="C304" s="94">
        <v>904</v>
      </c>
      <c r="D304" s="94" t="s">
        <v>38</v>
      </c>
      <c r="E304" s="107" t="s">
        <v>89</v>
      </c>
      <c r="F304" s="94">
        <v>244</v>
      </c>
      <c r="G304" s="94">
        <v>21340</v>
      </c>
      <c r="H304" s="96">
        <f>H52</f>
        <v>0</v>
      </c>
    </row>
    <row r="305" spans="1:8" ht="12" customHeight="1" hidden="1">
      <c r="A305" s="38" t="s">
        <v>48</v>
      </c>
      <c r="B305" s="57">
        <v>63</v>
      </c>
      <c r="C305" s="94">
        <v>904</v>
      </c>
      <c r="D305" s="94" t="s">
        <v>38</v>
      </c>
      <c r="E305" s="97" t="s">
        <v>88</v>
      </c>
      <c r="F305" s="94">
        <v>244</v>
      </c>
      <c r="G305" s="94">
        <v>21341</v>
      </c>
      <c r="H305" s="96">
        <f>H53</f>
        <v>0</v>
      </c>
    </row>
    <row r="306" spans="1:8" ht="12" customHeight="1" hidden="1">
      <c r="A306" s="92" t="s">
        <v>61</v>
      </c>
      <c r="B306" s="106">
        <v>64</v>
      </c>
      <c r="C306" s="104">
        <v>904</v>
      </c>
      <c r="D306" s="104" t="s">
        <v>38</v>
      </c>
      <c r="E306" s="107" t="s">
        <v>88</v>
      </c>
      <c r="F306" s="104">
        <v>244</v>
      </c>
      <c r="G306" s="104">
        <v>21343</v>
      </c>
      <c r="H306" s="96">
        <f>H55</f>
        <v>0</v>
      </c>
    </row>
    <row r="307" spans="1:8" ht="12" customHeight="1" hidden="1">
      <c r="A307" s="92" t="s">
        <v>49</v>
      </c>
      <c r="B307" s="106">
        <v>65</v>
      </c>
      <c r="C307" s="104">
        <v>904</v>
      </c>
      <c r="D307" s="104" t="s">
        <v>38</v>
      </c>
      <c r="E307" s="107" t="s">
        <v>88</v>
      </c>
      <c r="F307" s="104">
        <v>244</v>
      </c>
      <c r="G307" s="104">
        <v>21344</v>
      </c>
      <c r="H307" s="96">
        <f>H56</f>
        <v>0</v>
      </c>
    </row>
    <row r="308" spans="1:8" ht="12" customHeight="1" hidden="1">
      <c r="A308" s="92" t="s">
        <v>50</v>
      </c>
      <c r="B308" s="106">
        <v>66</v>
      </c>
      <c r="C308" s="104">
        <v>904</v>
      </c>
      <c r="D308" s="104" t="s">
        <v>38</v>
      </c>
      <c r="E308" s="107" t="s">
        <v>88</v>
      </c>
      <c r="F308" s="104">
        <v>244</v>
      </c>
      <c r="G308" s="104">
        <v>21345</v>
      </c>
      <c r="H308" s="96">
        <f>H57</f>
        <v>0</v>
      </c>
    </row>
    <row r="309" spans="1:8" ht="12" customHeight="1" hidden="1">
      <c r="A309" s="92" t="s">
        <v>47</v>
      </c>
      <c r="B309" s="106">
        <v>67</v>
      </c>
      <c r="C309" s="104">
        <v>904</v>
      </c>
      <c r="D309" s="104" t="s">
        <v>38</v>
      </c>
      <c r="E309" s="107" t="s">
        <v>88</v>
      </c>
      <c r="F309" s="104">
        <v>244</v>
      </c>
      <c r="G309" s="104">
        <v>21346</v>
      </c>
      <c r="H309" s="96" t="e">
        <f>#REF!</f>
        <v>#REF!</v>
      </c>
    </row>
    <row r="310" spans="1:8" ht="12" customHeight="1" hidden="1">
      <c r="A310" s="92" t="s">
        <v>101</v>
      </c>
      <c r="B310" s="106">
        <v>68</v>
      </c>
      <c r="C310" s="104">
        <v>904</v>
      </c>
      <c r="D310" s="104" t="s">
        <v>63</v>
      </c>
      <c r="E310" s="104" t="s">
        <v>66</v>
      </c>
      <c r="F310" s="104">
        <v>244</v>
      </c>
      <c r="G310" s="104">
        <v>21340</v>
      </c>
      <c r="H310" s="96" t="str">
        <f>H175</f>
        <v>в рублях</v>
      </c>
    </row>
    <row r="311" spans="1:8" ht="12" customHeight="1" hidden="1">
      <c r="A311" s="4" t="s">
        <v>121</v>
      </c>
      <c r="B311" s="57">
        <v>14</v>
      </c>
      <c r="C311" s="101">
        <v>904</v>
      </c>
      <c r="D311" s="101" t="s">
        <v>38</v>
      </c>
      <c r="E311" s="101" t="s">
        <v>75</v>
      </c>
      <c r="F311" s="101">
        <v>244</v>
      </c>
      <c r="G311" s="101">
        <v>21340</v>
      </c>
      <c r="H311" s="102">
        <f>H148</f>
        <v>0</v>
      </c>
    </row>
    <row r="312" spans="1:8" ht="12" customHeight="1" hidden="1" thickBot="1">
      <c r="A312" s="93" t="s">
        <v>95</v>
      </c>
      <c r="B312" s="108">
        <v>69</v>
      </c>
      <c r="C312" s="105">
        <v>904</v>
      </c>
      <c r="D312" s="105">
        <v>1003</v>
      </c>
      <c r="E312" s="117" t="s">
        <v>96</v>
      </c>
      <c r="F312" s="105">
        <v>244</v>
      </c>
      <c r="G312" s="105">
        <v>21340</v>
      </c>
      <c r="H312" s="100">
        <f>H208</f>
        <v>0</v>
      </c>
    </row>
    <row r="313" spans="1:8" ht="0.75" customHeight="1">
      <c r="A313" s="267"/>
      <c r="B313" s="170"/>
      <c r="C313" s="180"/>
      <c r="D313" s="180"/>
      <c r="E313" s="268"/>
      <c r="F313" s="180"/>
      <c r="G313" s="180"/>
      <c r="H313" s="114"/>
    </row>
    <row r="314" spans="1:8" ht="12" customHeight="1">
      <c r="A314" s="267"/>
      <c r="B314" s="170"/>
      <c r="C314" s="180"/>
      <c r="D314" s="180"/>
      <c r="E314" s="268"/>
      <c r="F314" s="180"/>
      <c r="G314" s="180"/>
      <c r="H314" s="114"/>
    </row>
    <row r="315" spans="1:8" ht="15">
      <c r="A315" s="1" t="s">
        <v>222</v>
      </c>
      <c r="B315" s="1"/>
      <c r="G315" s="59"/>
      <c r="H315" s="109"/>
    </row>
    <row r="316" spans="1:8" ht="15">
      <c r="A316" s="1"/>
      <c r="B316" s="1"/>
      <c r="G316" s="59"/>
      <c r="H316" s="110"/>
    </row>
    <row r="317" spans="1:5" ht="15.75">
      <c r="A317" s="8" t="s">
        <v>37</v>
      </c>
      <c r="B317" s="8"/>
      <c r="C317" s="7"/>
      <c r="D317" s="7"/>
      <c r="E317" s="7"/>
    </row>
    <row r="318" spans="1:2" ht="13.5">
      <c r="A318" s="39" t="s">
        <v>105</v>
      </c>
      <c r="B318" s="39"/>
    </row>
    <row r="319" spans="1:2" ht="15">
      <c r="A319" s="111"/>
      <c r="B319" s="111"/>
    </row>
    <row r="322" ht="12.75">
      <c r="A322" s="112" t="s">
        <v>106</v>
      </c>
    </row>
    <row r="323" ht="12.75">
      <c r="A323" s="2" t="s">
        <v>107</v>
      </c>
    </row>
    <row r="327" spans="7:8" ht="12.75">
      <c r="G327" s="59" t="s">
        <v>86</v>
      </c>
      <c r="H327" s="60" t="s">
        <v>115</v>
      </c>
    </row>
    <row r="328" spans="7:8" ht="12.75">
      <c r="G328" s="59" t="s">
        <v>103</v>
      </c>
      <c r="H328" s="60" t="s">
        <v>116</v>
      </c>
    </row>
  </sheetData>
  <sheetProtection/>
  <mergeCells count="73">
    <mergeCell ref="C228:F228"/>
    <mergeCell ref="G228:G229"/>
    <mergeCell ref="A281:A282"/>
    <mergeCell ref="A184:H184"/>
    <mergeCell ref="A186:A187"/>
    <mergeCell ref="B186:B187"/>
    <mergeCell ref="C186:F186"/>
    <mergeCell ref="G186:G187"/>
    <mergeCell ref="A226:H226"/>
    <mergeCell ref="A228:A229"/>
    <mergeCell ref="A172:H172"/>
    <mergeCell ref="A174:A175"/>
    <mergeCell ref="B174:B175"/>
    <mergeCell ref="C174:F174"/>
    <mergeCell ref="G174:G175"/>
    <mergeCell ref="C157:F157"/>
    <mergeCell ref="B141:B142"/>
    <mergeCell ref="C141:F141"/>
    <mergeCell ref="G141:G142"/>
    <mergeCell ref="A118:A119"/>
    <mergeCell ref="B118:B119"/>
    <mergeCell ref="C118:F118"/>
    <mergeCell ref="A141:A142"/>
    <mergeCell ref="A127:A128"/>
    <mergeCell ref="A136:A137"/>
    <mergeCell ref="A101:H101"/>
    <mergeCell ref="A103:A104"/>
    <mergeCell ref="B103:B104"/>
    <mergeCell ref="C103:F103"/>
    <mergeCell ref="G103:G104"/>
    <mergeCell ref="G118:G119"/>
    <mergeCell ref="A58:H58"/>
    <mergeCell ref="A60:A61"/>
    <mergeCell ref="B60:B61"/>
    <mergeCell ref="C60:F60"/>
    <mergeCell ref="G60:G61"/>
    <mergeCell ref="A69:H69"/>
    <mergeCell ref="A19:A20"/>
    <mergeCell ref="B19:B20"/>
    <mergeCell ref="C19:F19"/>
    <mergeCell ref="G19:G20"/>
    <mergeCell ref="A5:C5"/>
    <mergeCell ref="E5:H5"/>
    <mergeCell ref="A6:H6"/>
    <mergeCell ref="A7:H7"/>
    <mergeCell ref="A9:F9"/>
    <mergeCell ref="A17:H17"/>
    <mergeCell ref="E1:H1"/>
    <mergeCell ref="E2:H2"/>
    <mergeCell ref="A3:C3"/>
    <mergeCell ref="E3:H3"/>
    <mergeCell ref="A4:C4"/>
    <mergeCell ref="E4:H4"/>
    <mergeCell ref="A71:A72"/>
    <mergeCell ref="B71:B72"/>
    <mergeCell ref="C71:F71"/>
    <mergeCell ref="G71:G72"/>
    <mergeCell ref="A90:H90"/>
    <mergeCell ref="A116:H116"/>
    <mergeCell ref="A92:A93"/>
    <mergeCell ref="B92:B93"/>
    <mergeCell ref="C92:F92"/>
    <mergeCell ref="G92:G93"/>
    <mergeCell ref="B228:B229"/>
    <mergeCell ref="A155:H155"/>
    <mergeCell ref="A199:H199"/>
    <mergeCell ref="A201:A202"/>
    <mergeCell ref="B201:B202"/>
    <mergeCell ref="C201:F201"/>
    <mergeCell ref="G201:G202"/>
    <mergeCell ref="A157:A158"/>
    <mergeCell ref="B157:B158"/>
    <mergeCell ref="G157:G158"/>
  </mergeCells>
  <hyperlinks>
    <hyperlink ref="C119" r:id="rId1" display="garantf1://70192486.12000/"/>
    <hyperlink ref="C175" r:id="rId2" display="garantf1://70192486.12000/"/>
    <hyperlink ref="C158" r:id="rId3" display="garantf1://70192486.12000/"/>
    <hyperlink ref="C187" r:id="rId4" display="garantf1://70192486.12000/"/>
    <hyperlink ref="C202" r:id="rId5" display="garantf1://70192486.12000/"/>
    <hyperlink ref="C142" r:id="rId6" display="garantf1://70192486.12000/"/>
  </hyperlinks>
  <printOptions/>
  <pageMargins left="0.7086614173228347" right="0.7086614173228347" top="0" bottom="0" header="0.31496062992125984" footer="0.31496062992125984"/>
  <pageSetup fitToHeight="1" fitToWidth="1" horizontalDpi="600" verticalDpi="600" orientation="portrait" paperSize="9" scale="69" r:id="rId7"/>
  <rowBreaks count="1" manualBreakCount="1">
    <brk id="11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06"/>
  <sheetViews>
    <sheetView view="pageBreakPreview" zoomScaleSheetLayoutView="100" zoomScalePageLayoutView="0" workbookViewId="0" topLeftCell="A1">
      <selection activeCell="O122" sqref="O122"/>
    </sheetView>
  </sheetViews>
  <sheetFormatPr defaultColWidth="9.140625" defaultRowHeight="12.75"/>
  <cols>
    <col min="1" max="1" width="46.57421875" style="0" customWidth="1"/>
    <col min="2" max="2" width="6.00390625" style="0" customWidth="1"/>
    <col min="5" max="5" width="16.140625" style="0" customWidth="1"/>
    <col min="8" max="8" width="15.140625" style="0" customWidth="1"/>
  </cols>
  <sheetData>
    <row r="1" spans="5:8" ht="12.75">
      <c r="E1" s="329" t="s">
        <v>76</v>
      </c>
      <c r="F1" s="354"/>
      <c r="G1" s="354"/>
      <c r="H1" s="354"/>
    </row>
    <row r="2" spans="1:8" ht="12.75">
      <c r="A2" s="203" t="s">
        <v>77</v>
      </c>
      <c r="B2" s="40"/>
      <c r="C2" s="40"/>
      <c r="E2" s="330" t="s">
        <v>78</v>
      </c>
      <c r="F2" s="331"/>
      <c r="G2" s="331"/>
      <c r="H2" s="331"/>
    </row>
    <row r="3" spans="1:8" ht="12.75">
      <c r="A3" s="325" t="s">
        <v>202</v>
      </c>
      <c r="B3" s="325"/>
      <c r="C3" s="325"/>
      <c r="E3" s="333" t="s">
        <v>203</v>
      </c>
      <c r="F3" s="355"/>
      <c r="G3" s="355"/>
      <c r="H3" s="355"/>
    </row>
    <row r="4" spans="1:8" ht="12.75">
      <c r="A4" s="334" t="s">
        <v>200</v>
      </c>
      <c r="B4" s="334"/>
      <c r="C4" s="334"/>
      <c r="E4" s="356" t="s">
        <v>193</v>
      </c>
      <c r="F4" s="357"/>
      <c r="G4" s="357"/>
      <c r="H4" s="357"/>
    </row>
    <row r="5" spans="1:8" ht="12.75">
      <c r="A5" s="339" t="s">
        <v>209</v>
      </c>
      <c r="B5" s="339"/>
      <c r="C5" s="339"/>
      <c r="E5" s="363" t="s">
        <v>210</v>
      </c>
      <c r="F5" s="364"/>
      <c r="G5" s="364"/>
      <c r="H5" s="364"/>
    </row>
    <row r="6" spans="1:8" ht="14.25">
      <c r="A6" s="343" t="s">
        <v>201</v>
      </c>
      <c r="B6" s="343"/>
      <c r="C6" s="302"/>
      <c r="D6" s="302"/>
      <c r="E6" s="302"/>
      <c r="F6" s="302"/>
      <c r="G6" s="302"/>
      <c r="H6" s="302"/>
    </row>
    <row r="7" spans="1:8" ht="12.75">
      <c r="A7" s="321"/>
      <c r="B7" s="321"/>
      <c r="C7" s="302"/>
      <c r="D7" s="302"/>
      <c r="E7" s="302"/>
      <c r="F7" s="302"/>
      <c r="G7" s="302"/>
      <c r="H7" s="302"/>
    </row>
    <row r="8" spans="1:8" ht="12.75">
      <c r="A8" s="41"/>
      <c r="B8" s="41"/>
      <c r="C8" s="41"/>
      <c r="D8" s="41"/>
      <c r="E8" s="41"/>
      <c r="F8" s="41"/>
      <c r="G8" s="42"/>
      <c r="H8" s="43" t="s">
        <v>0</v>
      </c>
    </row>
    <row r="9" spans="1:8" ht="19.5">
      <c r="A9" s="301" t="s">
        <v>217</v>
      </c>
      <c r="B9" s="301"/>
      <c r="C9" s="302"/>
      <c r="D9" s="302"/>
      <c r="E9" s="302"/>
      <c r="F9" s="302"/>
      <c r="G9" s="44" t="s">
        <v>79</v>
      </c>
      <c r="H9" s="43">
        <v>501012</v>
      </c>
    </row>
    <row r="10" spans="1:8" ht="12.75">
      <c r="A10" s="41"/>
      <c r="B10" s="41"/>
      <c r="C10" s="41"/>
      <c r="D10" s="41"/>
      <c r="E10" s="41"/>
      <c r="F10" s="41"/>
      <c r="G10" s="45" t="s">
        <v>1</v>
      </c>
      <c r="H10" s="46"/>
    </row>
    <row r="11" spans="1:8" ht="14.25">
      <c r="A11" s="47" t="s">
        <v>108</v>
      </c>
      <c r="B11" s="47"/>
      <c r="C11" s="47"/>
      <c r="D11" s="47"/>
      <c r="E11" s="47"/>
      <c r="F11" s="47"/>
      <c r="G11" s="45" t="s">
        <v>2</v>
      </c>
      <c r="H11" s="46"/>
    </row>
    <row r="12" spans="1:8" ht="22.5">
      <c r="A12" s="48" t="s">
        <v>80</v>
      </c>
      <c r="B12" s="48"/>
      <c r="C12" s="48"/>
      <c r="D12" s="48"/>
      <c r="E12" s="48"/>
      <c r="F12" s="48"/>
      <c r="G12" s="45" t="s">
        <v>3</v>
      </c>
      <c r="H12" s="46"/>
    </row>
    <row r="13" spans="1:8" ht="12.75">
      <c r="A13" s="48" t="s">
        <v>81</v>
      </c>
      <c r="B13" s="48"/>
      <c r="C13" s="48"/>
      <c r="D13" s="48"/>
      <c r="E13" s="48"/>
      <c r="F13" s="48"/>
      <c r="G13" s="45" t="s">
        <v>4</v>
      </c>
      <c r="H13" s="46"/>
    </row>
    <row r="14" spans="1:8" ht="12.75">
      <c r="A14" s="48" t="s">
        <v>82</v>
      </c>
      <c r="B14" s="48"/>
      <c r="C14" s="48"/>
      <c r="D14" s="48"/>
      <c r="E14" s="48"/>
      <c r="F14" s="48"/>
      <c r="G14" s="45" t="s">
        <v>6</v>
      </c>
      <c r="H14" s="43">
        <v>383</v>
      </c>
    </row>
    <row r="15" spans="1:8" ht="12.75">
      <c r="A15" s="48" t="s">
        <v>5</v>
      </c>
      <c r="B15" s="48"/>
      <c r="C15" s="48"/>
      <c r="D15" s="48"/>
      <c r="E15" s="48"/>
      <c r="F15" s="48"/>
      <c r="G15" s="49"/>
      <c r="H15" s="42"/>
    </row>
    <row r="16" spans="1:8" ht="12.75">
      <c r="A16" s="79"/>
      <c r="B16" s="79"/>
      <c r="C16" s="79"/>
      <c r="D16" s="79"/>
      <c r="E16" s="79"/>
      <c r="F16" s="79"/>
      <c r="G16" s="49"/>
      <c r="H16" s="42"/>
    </row>
    <row r="17" spans="1:8" ht="12.75" hidden="1">
      <c r="A17" s="336" t="s">
        <v>141</v>
      </c>
      <c r="B17" s="336"/>
      <c r="C17" s="337"/>
      <c r="D17" s="337"/>
      <c r="E17" s="337"/>
      <c r="F17" s="337"/>
      <c r="G17" s="336"/>
      <c r="H17" s="338"/>
    </row>
    <row r="18" spans="1:8" ht="13.5" hidden="1" thickBot="1">
      <c r="A18" s="41"/>
      <c r="B18" s="41"/>
      <c r="C18" s="41"/>
      <c r="D18" s="41"/>
      <c r="E18" s="41"/>
      <c r="F18" s="41"/>
      <c r="G18" s="50"/>
      <c r="H18" s="51"/>
    </row>
    <row r="19" spans="1:8" ht="12.75" hidden="1">
      <c r="A19" s="358" t="s">
        <v>7</v>
      </c>
      <c r="B19" s="360" t="s">
        <v>83</v>
      </c>
      <c r="C19" s="305" t="s">
        <v>8</v>
      </c>
      <c r="D19" s="305"/>
      <c r="E19" s="305"/>
      <c r="F19" s="305"/>
      <c r="G19" s="303" t="s">
        <v>84</v>
      </c>
      <c r="H19" s="52" t="s">
        <v>196</v>
      </c>
    </row>
    <row r="20" spans="1:8" ht="20.25" hidden="1" thickBot="1">
      <c r="A20" s="359"/>
      <c r="B20" s="361"/>
      <c r="C20" s="53" t="s">
        <v>9</v>
      </c>
      <c r="D20" s="54" t="s">
        <v>10</v>
      </c>
      <c r="E20" s="54" t="s">
        <v>11</v>
      </c>
      <c r="F20" s="54" t="s">
        <v>12</v>
      </c>
      <c r="G20" s="362"/>
      <c r="H20" s="55" t="s">
        <v>85</v>
      </c>
    </row>
    <row r="21" spans="1:8" ht="13.5" hidden="1" thickBot="1">
      <c r="A21" s="71">
        <v>1</v>
      </c>
      <c r="B21" s="72">
        <v>2</v>
      </c>
      <c r="C21" s="73">
        <v>3</v>
      </c>
      <c r="D21" s="73">
        <v>4</v>
      </c>
      <c r="E21" s="73">
        <v>5</v>
      </c>
      <c r="F21" s="73">
        <v>6</v>
      </c>
      <c r="G21" s="73">
        <v>7</v>
      </c>
      <c r="H21" s="74">
        <v>8</v>
      </c>
    </row>
    <row r="22" spans="1:8" ht="15" customHeight="1" hidden="1">
      <c r="A22" s="62" t="s">
        <v>13</v>
      </c>
      <c r="B22" s="63">
        <v>1</v>
      </c>
      <c r="C22" s="32">
        <v>904</v>
      </c>
      <c r="D22" s="32" t="s">
        <v>38</v>
      </c>
      <c r="E22" s="15" t="s">
        <v>152</v>
      </c>
      <c r="F22" s="32"/>
      <c r="G22" s="32">
        <v>21000</v>
      </c>
      <c r="H22" s="9">
        <f>H23+H26+H45+H43+H42+H44</f>
        <v>0</v>
      </c>
    </row>
    <row r="23" spans="1:8" ht="15" customHeight="1" hidden="1">
      <c r="A23" s="5" t="s">
        <v>15</v>
      </c>
      <c r="B23" s="56">
        <v>2</v>
      </c>
      <c r="C23" s="6">
        <v>904</v>
      </c>
      <c r="D23" s="3" t="s">
        <v>38</v>
      </c>
      <c r="E23" s="6" t="s">
        <v>152</v>
      </c>
      <c r="F23" s="6">
        <v>112</v>
      </c>
      <c r="G23" s="6">
        <v>21212</v>
      </c>
      <c r="H23" s="24">
        <f>H24+H25</f>
        <v>0</v>
      </c>
    </row>
    <row r="24" spans="1:8" ht="15" customHeight="1" hidden="1">
      <c r="A24" s="4" t="s">
        <v>16</v>
      </c>
      <c r="B24" s="57">
        <v>3</v>
      </c>
      <c r="C24" s="3">
        <v>904</v>
      </c>
      <c r="D24" s="3" t="s">
        <v>38</v>
      </c>
      <c r="E24" s="6" t="s">
        <v>154</v>
      </c>
      <c r="F24" s="3">
        <v>112</v>
      </c>
      <c r="G24" s="3">
        <v>21212</v>
      </c>
      <c r="H24" s="23">
        <v>0</v>
      </c>
    </row>
    <row r="25" spans="1:8" ht="15" customHeight="1" hidden="1">
      <c r="A25" s="4" t="s">
        <v>45</v>
      </c>
      <c r="B25" s="57">
        <v>4</v>
      </c>
      <c r="C25" s="3">
        <v>904</v>
      </c>
      <c r="D25" s="3" t="s">
        <v>38</v>
      </c>
      <c r="E25" s="6" t="s">
        <v>155</v>
      </c>
      <c r="F25" s="3">
        <v>112</v>
      </c>
      <c r="G25" s="3">
        <v>21214</v>
      </c>
      <c r="H25" s="23">
        <v>0</v>
      </c>
    </row>
    <row r="26" spans="1:8" ht="15" customHeight="1" hidden="1">
      <c r="A26" s="5" t="s">
        <v>17</v>
      </c>
      <c r="B26" s="56">
        <v>5</v>
      </c>
      <c r="C26" s="6">
        <v>904</v>
      </c>
      <c r="D26" s="3" t="s">
        <v>38</v>
      </c>
      <c r="E26" s="18" t="s">
        <v>156</v>
      </c>
      <c r="F26" s="6" t="s">
        <v>27</v>
      </c>
      <c r="G26" s="6">
        <v>21220</v>
      </c>
      <c r="H26" s="24">
        <f>H27+H28+H29+H32+H36</f>
        <v>0</v>
      </c>
    </row>
    <row r="27" spans="1:8" ht="15" customHeight="1" hidden="1">
      <c r="A27" s="4" t="s">
        <v>29</v>
      </c>
      <c r="B27" s="57">
        <v>6</v>
      </c>
      <c r="C27" s="3">
        <v>904</v>
      </c>
      <c r="D27" s="3" t="s">
        <v>38</v>
      </c>
      <c r="E27" s="18" t="s">
        <v>148</v>
      </c>
      <c r="F27" s="3">
        <v>242</v>
      </c>
      <c r="G27" s="3">
        <v>21221</v>
      </c>
      <c r="H27" s="23">
        <v>0</v>
      </c>
    </row>
    <row r="28" spans="1:8" ht="15" customHeight="1" hidden="1">
      <c r="A28" s="4" t="s">
        <v>30</v>
      </c>
      <c r="B28" s="57">
        <v>7</v>
      </c>
      <c r="C28" s="3">
        <v>904</v>
      </c>
      <c r="D28" s="3" t="s">
        <v>38</v>
      </c>
      <c r="E28" s="18" t="s">
        <v>148</v>
      </c>
      <c r="F28" s="3">
        <v>242</v>
      </c>
      <c r="G28" s="3">
        <v>21221</v>
      </c>
      <c r="H28" s="23">
        <v>0</v>
      </c>
    </row>
    <row r="29" spans="1:8" ht="15" customHeight="1" hidden="1">
      <c r="A29" s="5" t="s">
        <v>18</v>
      </c>
      <c r="B29" s="56">
        <v>8</v>
      </c>
      <c r="C29" s="6">
        <v>904</v>
      </c>
      <c r="D29" s="6" t="s">
        <v>38</v>
      </c>
      <c r="E29" s="18" t="s">
        <v>148</v>
      </c>
      <c r="F29" s="6"/>
      <c r="G29" s="6">
        <v>21222</v>
      </c>
      <c r="H29" s="24">
        <f>H30+H31</f>
        <v>0</v>
      </c>
    </row>
    <row r="30" spans="1:8" ht="15" customHeight="1" hidden="1">
      <c r="A30" s="4" t="s">
        <v>19</v>
      </c>
      <c r="B30" s="57">
        <v>9</v>
      </c>
      <c r="C30" s="3">
        <v>904</v>
      </c>
      <c r="D30" s="3" t="s">
        <v>38</v>
      </c>
      <c r="E30" s="3" t="s">
        <v>148</v>
      </c>
      <c r="F30" s="3">
        <v>244</v>
      </c>
      <c r="G30" s="3">
        <v>21222</v>
      </c>
      <c r="H30" s="23">
        <v>0</v>
      </c>
    </row>
    <row r="31" spans="1:8" ht="15" customHeight="1" hidden="1">
      <c r="A31" s="4" t="s">
        <v>31</v>
      </c>
      <c r="B31" s="57">
        <v>10</v>
      </c>
      <c r="C31" s="3">
        <v>904</v>
      </c>
      <c r="D31" s="3" t="s">
        <v>38</v>
      </c>
      <c r="E31" s="22" t="s">
        <v>148</v>
      </c>
      <c r="F31" s="3">
        <v>244</v>
      </c>
      <c r="G31" s="3">
        <v>21222</v>
      </c>
      <c r="H31" s="23">
        <v>0</v>
      </c>
    </row>
    <row r="32" spans="1:8" ht="15" customHeight="1" hidden="1">
      <c r="A32" s="5" t="s">
        <v>34</v>
      </c>
      <c r="B32" s="56">
        <v>11</v>
      </c>
      <c r="C32" s="6">
        <v>904</v>
      </c>
      <c r="D32" s="6" t="s">
        <v>38</v>
      </c>
      <c r="E32" s="6" t="s">
        <v>156</v>
      </c>
      <c r="F32" s="6">
        <v>244</v>
      </c>
      <c r="G32" s="6">
        <v>21225</v>
      </c>
      <c r="H32" s="24">
        <f>H33+H35+H34</f>
        <v>0</v>
      </c>
    </row>
    <row r="33" spans="1:8" ht="15" customHeight="1" hidden="1">
      <c r="A33" s="4" t="s">
        <v>33</v>
      </c>
      <c r="B33" s="57">
        <v>12</v>
      </c>
      <c r="C33" s="3">
        <v>904</v>
      </c>
      <c r="D33" s="3" t="s">
        <v>38</v>
      </c>
      <c r="E33" s="22" t="s">
        <v>157</v>
      </c>
      <c r="F33" s="3">
        <v>244</v>
      </c>
      <c r="G33" s="3">
        <v>21225</v>
      </c>
      <c r="H33" s="23">
        <v>0</v>
      </c>
    </row>
    <row r="34" spans="1:8" ht="15" customHeight="1" hidden="1">
      <c r="A34" s="4" t="s">
        <v>57</v>
      </c>
      <c r="B34" s="57">
        <v>13</v>
      </c>
      <c r="C34" s="3">
        <v>904</v>
      </c>
      <c r="D34" s="3" t="s">
        <v>38</v>
      </c>
      <c r="E34" s="22" t="s">
        <v>148</v>
      </c>
      <c r="F34" s="3">
        <v>244</v>
      </c>
      <c r="G34" s="3">
        <v>21225</v>
      </c>
      <c r="H34" s="23">
        <v>0</v>
      </c>
    </row>
    <row r="35" spans="1:8" ht="15" customHeight="1" hidden="1">
      <c r="A35" s="4" t="s">
        <v>133</v>
      </c>
      <c r="B35" s="57">
        <v>14</v>
      </c>
      <c r="C35" s="3">
        <v>904</v>
      </c>
      <c r="D35" s="3" t="s">
        <v>38</v>
      </c>
      <c r="E35" s="22" t="s">
        <v>148</v>
      </c>
      <c r="F35" s="3">
        <v>244</v>
      </c>
      <c r="G35" s="3">
        <v>21225</v>
      </c>
      <c r="H35" s="23">
        <v>0</v>
      </c>
    </row>
    <row r="36" spans="1:8" ht="15" customHeight="1" hidden="1">
      <c r="A36" s="5" t="s">
        <v>21</v>
      </c>
      <c r="B36" s="56">
        <v>15</v>
      </c>
      <c r="C36" s="6">
        <v>904</v>
      </c>
      <c r="D36" s="6" t="s">
        <v>38</v>
      </c>
      <c r="E36" s="18" t="s">
        <v>148</v>
      </c>
      <c r="F36" s="6"/>
      <c r="G36" s="6">
        <v>21226</v>
      </c>
      <c r="H36" s="24">
        <f>SUM(H37:H40)</f>
        <v>0</v>
      </c>
    </row>
    <row r="37" spans="1:8" ht="21" customHeight="1" hidden="1">
      <c r="A37" s="4" t="s">
        <v>134</v>
      </c>
      <c r="B37" s="57">
        <v>16</v>
      </c>
      <c r="C37" s="3">
        <v>904</v>
      </c>
      <c r="D37" s="3" t="s">
        <v>38</v>
      </c>
      <c r="E37" s="3" t="s">
        <v>148</v>
      </c>
      <c r="F37" s="3">
        <v>112</v>
      </c>
      <c r="G37" s="3">
        <v>21226</v>
      </c>
      <c r="H37" s="23">
        <v>0</v>
      </c>
    </row>
    <row r="38" spans="1:8" ht="15" customHeight="1" hidden="1">
      <c r="A38" s="4" t="s">
        <v>22</v>
      </c>
      <c r="B38" s="57">
        <v>19</v>
      </c>
      <c r="C38" s="3">
        <v>904</v>
      </c>
      <c r="D38" s="3" t="s">
        <v>38</v>
      </c>
      <c r="E38" s="22" t="s">
        <v>148</v>
      </c>
      <c r="F38" s="3">
        <v>244</v>
      </c>
      <c r="G38" s="3">
        <v>21226</v>
      </c>
      <c r="H38" s="23">
        <v>0</v>
      </c>
    </row>
    <row r="39" spans="1:8" ht="15" customHeight="1" hidden="1">
      <c r="A39" s="4" t="s">
        <v>58</v>
      </c>
      <c r="B39" s="57">
        <v>20</v>
      </c>
      <c r="C39" s="3">
        <v>904</v>
      </c>
      <c r="D39" s="3" t="s">
        <v>38</v>
      </c>
      <c r="E39" s="22" t="s">
        <v>148</v>
      </c>
      <c r="F39" s="3">
        <v>244</v>
      </c>
      <c r="G39" s="3">
        <v>21226</v>
      </c>
      <c r="H39" s="23">
        <f>96000-96000</f>
        <v>0</v>
      </c>
    </row>
    <row r="40" spans="1:8" ht="15" customHeight="1" hidden="1">
      <c r="A40" s="4" t="s">
        <v>35</v>
      </c>
      <c r="B40" s="57">
        <v>18</v>
      </c>
      <c r="C40" s="3">
        <v>904</v>
      </c>
      <c r="D40" s="3" t="s">
        <v>38</v>
      </c>
      <c r="E40" s="22" t="s">
        <v>148</v>
      </c>
      <c r="F40" s="3">
        <v>244</v>
      </c>
      <c r="G40" s="3">
        <v>21228</v>
      </c>
      <c r="H40" s="23">
        <v>0</v>
      </c>
    </row>
    <row r="41" spans="1:8" ht="15" customHeight="1" hidden="1">
      <c r="A41" s="5" t="s">
        <v>23</v>
      </c>
      <c r="B41" s="56">
        <v>21</v>
      </c>
      <c r="C41" s="6">
        <v>904</v>
      </c>
      <c r="D41" s="6" t="s">
        <v>38</v>
      </c>
      <c r="E41" s="18" t="s">
        <v>148</v>
      </c>
      <c r="F41" s="6">
        <v>244</v>
      </c>
      <c r="G41" s="6">
        <v>21262</v>
      </c>
      <c r="H41" s="24">
        <v>0</v>
      </c>
    </row>
    <row r="42" spans="1:8" ht="15" customHeight="1" hidden="1">
      <c r="A42" s="25" t="s">
        <v>109</v>
      </c>
      <c r="B42" s="61">
        <v>23</v>
      </c>
      <c r="C42" s="26">
        <v>904</v>
      </c>
      <c r="D42" s="26" t="s">
        <v>38</v>
      </c>
      <c r="E42" s="27" t="s">
        <v>148</v>
      </c>
      <c r="F42" s="26">
        <v>851</v>
      </c>
      <c r="G42" s="26">
        <v>21291</v>
      </c>
      <c r="H42" s="64">
        <v>0</v>
      </c>
    </row>
    <row r="43" spans="1:8" ht="15" customHeight="1" hidden="1">
      <c r="A43" s="25" t="s">
        <v>110</v>
      </c>
      <c r="B43" s="61">
        <v>24</v>
      </c>
      <c r="C43" s="26">
        <v>904</v>
      </c>
      <c r="D43" s="26" t="s">
        <v>38</v>
      </c>
      <c r="E43" s="27" t="s">
        <v>148</v>
      </c>
      <c r="F43" s="26">
        <v>852</v>
      </c>
      <c r="G43" s="26">
        <v>21291</v>
      </c>
      <c r="H43" s="64">
        <v>0</v>
      </c>
    </row>
    <row r="44" spans="1:8" ht="15" customHeight="1" hidden="1">
      <c r="A44" s="25" t="s">
        <v>111</v>
      </c>
      <c r="B44" s="61">
        <v>25</v>
      </c>
      <c r="C44" s="26">
        <v>904</v>
      </c>
      <c r="D44" s="26" t="s">
        <v>38</v>
      </c>
      <c r="E44" s="27" t="s">
        <v>148</v>
      </c>
      <c r="F44" s="26">
        <v>853</v>
      </c>
      <c r="G44" s="26">
        <v>21292</v>
      </c>
      <c r="H44" s="64">
        <v>0</v>
      </c>
    </row>
    <row r="45" spans="1:8" ht="15" customHeight="1" hidden="1">
      <c r="A45" s="65" t="s">
        <v>24</v>
      </c>
      <c r="B45" s="58">
        <v>26</v>
      </c>
      <c r="C45" s="28">
        <v>904</v>
      </c>
      <c r="D45" s="28" t="s">
        <v>38</v>
      </c>
      <c r="E45" s="29" t="s">
        <v>148</v>
      </c>
      <c r="F45" s="28">
        <v>244</v>
      </c>
      <c r="G45" s="28">
        <v>21300</v>
      </c>
      <c r="H45" s="24">
        <f>H46+H48</f>
        <v>0</v>
      </c>
    </row>
    <row r="46" spans="1:8" ht="15" customHeight="1" hidden="1">
      <c r="A46" s="65" t="s">
        <v>25</v>
      </c>
      <c r="B46" s="58">
        <v>27</v>
      </c>
      <c r="C46" s="28">
        <v>904</v>
      </c>
      <c r="D46" s="28" t="s">
        <v>38</v>
      </c>
      <c r="E46" s="29" t="s">
        <v>148</v>
      </c>
      <c r="F46" s="28">
        <v>244</v>
      </c>
      <c r="G46" s="28">
        <v>21310</v>
      </c>
      <c r="H46" s="24">
        <f>H47</f>
        <v>0</v>
      </c>
    </row>
    <row r="47" spans="1:8" ht="15" customHeight="1" hidden="1">
      <c r="A47" s="4" t="s">
        <v>36</v>
      </c>
      <c r="B47" s="57">
        <v>28</v>
      </c>
      <c r="C47" s="3">
        <v>904</v>
      </c>
      <c r="D47" s="3" t="s">
        <v>38</v>
      </c>
      <c r="E47" s="18" t="s">
        <v>148</v>
      </c>
      <c r="F47" s="3">
        <v>244</v>
      </c>
      <c r="G47" s="3">
        <v>21310</v>
      </c>
      <c r="H47" s="23">
        <v>0</v>
      </c>
    </row>
    <row r="48" spans="1:8" ht="15" customHeight="1" hidden="1">
      <c r="A48" s="5" t="s">
        <v>26</v>
      </c>
      <c r="B48" s="56">
        <v>29</v>
      </c>
      <c r="C48" s="6">
        <v>904</v>
      </c>
      <c r="D48" s="6" t="s">
        <v>38</v>
      </c>
      <c r="E48" s="18" t="s">
        <v>148</v>
      </c>
      <c r="F48" s="6">
        <v>244</v>
      </c>
      <c r="G48" s="6">
        <v>21340</v>
      </c>
      <c r="H48" s="24">
        <f>SUM(H49:H55)</f>
        <v>0</v>
      </c>
    </row>
    <row r="49" spans="1:8" ht="15" customHeight="1" hidden="1">
      <c r="A49" s="4" t="s">
        <v>56</v>
      </c>
      <c r="B49" s="57">
        <v>30</v>
      </c>
      <c r="C49" s="3">
        <v>904</v>
      </c>
      <c r="D49" s="3" t="s">
        <v>38</v>
      </c>
      <c r="E49" s="22" t="s">
        <v>157</v>
      </c>
      <c r="F49" s="3">
        <v>244</v>
      </c>
      <c r="G49" s="3">
        <v>21344</v>
      </c>
      <c r="H49" s="23">
        <v>0</v>
      </c>
    </row>
    <row r="50" spans="1:8" ht="15" customHeight="1" hidden="1">
      <c r="A50" s="4" t="s">
        <v>142</v>
      </c>
      <c r="B50" s="57">
        <v>32</v>
      </c>
      <c r="C50" s="3">
        <v>904</v>
      </c>
      <c r="D50" s="3" t="s">
        <v>38</v>
      </c>
      <c r="E50" s="22" t="s">
        <v>148</v>
      </c>
      <c r="F50" s="3">
        <v>244</v>
      </c>
      <c r="G50" s="3">
        <v>21346</v>
      </c>
      <c r="H50" s="23">
        <v>0</v>
      </c>
    </row>
    <row r="51" spans="1:8" ht="15" customHeight="1" hidden="1">
      <c r="A51" s="119" t="s">
        <v>124</v>
      </c>
      <c r="B51" s="57">
        <v>33</v>
      </c>
      <c r="C51" s="3">
        <v>904</v>
      </c>
      <c r="D51" s="3" t="s">
        <v>38</v>
      </c>
      <c r="E51" s="22" t="s">
        <v>148</v>
      </c>
      <c r="F51" s="3">
        <v>244</v>
      </c>
      <c r="G51" s="3">
        <v>21342</v>
      </c>
      <c r="H51" s="23">
        <v>0</v>
      </c>
    </row>
    <row r="52" spans="1:8" ht="15" customHeight="1" hidden="1">
      <c r="A52" s="4" t="s">
        <v>61</v>
      </c>
      <c r="B52" s="57">
        <v>34</v>
      </c>
      <c r="C52" s="3">
        <v>904</v>
      </c>
      <c r="D52" s="3" t="s">
        <v>38</v>
      </c>
      <c r="E52" s="22" t="s">
        <v>148</v>
      </c>
      <c r="F52" s="3">
        <v>244</v>
      </c>
      <c r="G52" s="3">
        <v>21343</v>
      </c>
      <c r="H52" s="23">
        <v>0</v>
      </c>
    </row>
    <row r="53" spans="1:8" ht="15" customHeight="1" hidden="1">
      <c r="A53" s="4" t="s">
        <v>49</v>
      </c>
      <c r="B53" s="57">
        <v>35</v>
      </c>
      <c r="C53" s="3">
        <v>904</v>
      </c>
      <c r="D53" s="3" t="s">
        <v>38</v>
      </c>
      <c r="E53" s="22" t="s">
        <v>148</v>
      </c>
      <c r="F53" s="3">
        <v>244</v>
      </c>
      <c r="G53" s="3">
        <v>21341</v>
      </c>
      <c r="H53" s="23">
        <v>0</v>
      </c>
    </row>
    <row r="54" spans="1:8" ht="15" customHeight="1" hidden="1">
      <c r="A54" s="4" t="s">
        <v>50</v>
      </c>
      <c r="B54" s="57">
        <v>36</v>
      </c>
      <c r="C54" s="3">
        <v>904</v>
      </c>
      <c r="D54" s="3" t="s">
        <v>38</v>
      </c>
      <c r="E54" s="22" t="s">
        <v>148</v>
      </c>
      <c r="F54" s="3">
        <v>244</v>
      </c>
      <c r="G54" s="3">
        <v>21345</v>
      </c>
      <c r="H54" s="23">
        <v>0</v>
      </c>
    </row>
    <row r="55" spans="1:8" ht="15" customHeight="1" hidden="1" thickBot="1">
      <c r="A55" s="66" t="s">
        <v>143</v>
      </c>
      <c r="B55" s="67">
        <v>37</v>
      </c>
      <c r="C55" s="68">
        <v>904</v>
      </c>
      <c r="D55" s="68" t="s">
        <v>38</v>
      </c>
      <c r="E55" s="69" t="s">
        <v>148</v>
      </c>
      <c r="F55" s="68">
        <v>244</v>
      </c>
      <c r="G55" s="68">
        <v>21349</v>
      </c>
      <c r="H55" s="37">
        <v>0</v>
      </c>
    </row>
    <row r="56" spans="1:8" ht="15" customHeight="1" hidden="1">
      <c r="A56" s="11"/>
      <c r="B56" s="11"/>
      <c r="C56" s="12"/>
      <c r="D56" s="12"/>
      <c r="E56" s="30"/>
      <c r="F56" s="12"/>
      <c r="G56" s="12"/>
      <c r="H56" s="31"/>
    </row>
    <row r="57" spans="1:8" ht="27" customHeight="1" hidden="1">
      <c r="A57" s="312" t="s">
        <v>140</v>
      </c>
      <c r="B57" s="312"/>
      <c r="C57" s="313"/>
      <c r="D57" s="313"/>
      <c r="E57" s="313"/>
      <c r="F57" s="313"/>
      <c r="G57" s="312"/>
      <c r="H57" s="314"/>
    </row>
    <row r="58" spans="1:8" ht="15" customHeight="1" hidden="1" thickBot="1">
      <c r="A58" s="41"/>
      <c r="B58" s="41"/>
      <c r="C58" s="41"/>
      <c r="D58" s="41"/>
      <c r="E58" s="41"/>
      <c r="F58" s="41"/>
      <c r="G58" s="50"/>
      <c r="H58" s="51"/>
    </row>
    <row r="59" spans="1:8" ht="15" customHeight="1" hidden="1">
      <c r="A59" s="358" t="s">
        <v>7</v>
      </c>
      <c r="B59" s="360" t="s">
        <v>83</v>
      </c>
      <c r="C59" s="305" t="s">
        <v>8</v>
      </c>
      <c r="D59" s="305"/>
      <c r="E59" s="305"/>
      <c r="F59" s="305"/>
      <c r="G59" s="303" t="s">
        <v>84</v>
      </c>
      <c r="H59" s="52" t="s">
        <v>204</v>
      </c>
    </row>
    <row r="60" spans="1:8" ht="15" customHeight="1" hidden="1" thickBot="1">
      <c r="A60" s="359"/>
      <c r="B60" s="361"/>
      <c r="C60" s="53" t="s">
        <v>9</v>
      </c>
      <c r="D60" s="54" t="s">
        <v>10</v>
      </c>
      <c r="E60" s="54" t="s">
        <v>11</v>
      </c>
      <c r="F60" s="54" t="s">
        <v>12</v>
      </c>
      <c r="G60" s="362"/>
      <c r="H60" s="55" t="s">
        <v>85</v>
      </c>
    </row>
    <row r="61" spans="1:8" ht="15" customHeight="1" hidden="1" thickBot="1">
      <c r="A61" s="75">
        <v>1</v>
      </c>
      <c r="B61" s="76">
        <v>2</v>
      </c>
      <c r="C61" s="77">
        <v>3</v>
      </c>
      <c r="D61" s="77">
        <v>4</v>
      </c>
      <c r="E61" s="77">
        <v>5</v>
      </c>
      <c r="F61" s="77">
        <v>6</v>
      </c>
      <c r="G61" s="77">
        <v>7</v>
      </c>
      <c r="H61" s="78">
        <v>8</v>
      </c>
    </row>
    <row r="62" spans="1:8" ht="15" customHeight="1" hidden="1">
      <c r="A62" s="70" t="s">
        <v>13</v>
      </c>
      <c r="B62" s="63">
        <v>1</v>
      </c>
      <c r="C62" s="14">
        <v>904</v>
      </c>
      <c r="D62" s="14" t="s">
        <v>38</v>
      </c>
      <c r="E62" s="81" t="s">
        <v>146</v>
      </c>
      <c r="F62" s="15">
        <v>244</v>
      </c>
      <c r="G62" s="15">
        <v>21223</v>
      </c>
      <c r="H62" s="9">
        <f>H63</f>
        <v>0</v>
      </c>
    </row>
    <row r="63" spans="1:8" ht="15" customHeight="1" hidden="1">
      <c r="A63" s="17" t="s">
        <v>20</v>
      </c>
      <c r="B63" s="56">
        <v>2</v>
      </c>
      <c r="C63" s="6">
        <v>904</v>
      </c>
      <c r="D63" s="6" t="s">
        <v>38</v>
      </c>
      <c r="E63" s="18" t="s">
        <v>146</v>
      </c>
      <c r="F63" s="6">
        <v>244</v>
      </c>
      <c r="G63" s="6">
        <v>21223</v>
      </c>
      <c r="H63" s="10">
        <f>H64+H65+H66</f>
        <v>0</v>
      </c>
    </row>
    <row r="64" spans="1:8" ht="15" customHeight="1" hidden="1">
      <c r="A64" s="123" t="s">
        <v>112</v>
      </c>
      <c r="B64" s="106">
        <v>3</v>
      </c>
      <c r="C64" s="34">
        <v>904</v>
      </c>
      <c r="D64" s="34" t="s">
        <v>38</v>
      </c>
      <c r="E64" s="120" t="s">
        <v>148</v>
      </c>
      <c r="F64" s="34">
        <v>244</v>
      </c>
      <c r="G64" s="34">
        <v>21223</v>
      </c>
      <c r="H64" s="23">
        <v>0</v>
      </c>
    </row>
    <row r="65" spans="1:8" ht="15" customHeight="1" hidden="1">
      <c r="A65" s="123" t="s">
        <v>32</v>
      </c>
      <c r="B65" s="106">
        <v>4</v>
      </c>
      <c r="C65" s="124">
        <v>904</v>
      </c>
      <c r="D65" s="124" t="s">
        <v>38</v>
      </c>
      <c r="E65" s="125" t="s">
        <v>147</v>
      </c>
      <c r="F65" s="124">
        <v>244</v>
      </c>
      <c r="G65" s="124">
        <v>21223</v>
      </c>
      <c r="H65" s="23">
        <v>0</v>
      </c>
    </row>
    <row r="66" spans="1:8" ht="15" customHeight="1" hidden="1" thickBot="1">
      <c r="A66" s="126" t="s">
        <v>32</v>
      </c>
      <c r="B66" s="108">
        <v>5</v>
      </c>
      <c r="C66" s="36">
        <v>904</v>
      </c>
      <c r="D66" s="36" t="s">
        <v>38</v>
      </c>
      <c r="E66" s="127" t="s">
        <v>148</v>
      </c>
      <c r="F66" s="36">
        <v>244</v>
      </c>
      <c r="G66" s="36">
        <v>21223</v>
      </c>
      <c r="H66" s="37">
        <v>0</v>
      </c>
    </row>
    <row r="67" spans="1:8" ht="15" customHeight="1" hidden="1">
      <c r="A67" s="128"/>
      <c r="B67" s="128"/>
      <c r="C67" s="128"/>
      <c r="D67" s="128"/>
      <c r="E67" s="128"/>
      <c r="F67" s="128"/>
      <c r="G67" s="128"/>
      <c r="H67" s="128"/>
    </row>
    <row r="68" spans="1:8" ht="34.5" customHeight="1" hidden="1">
      <c r="A68" s="322" t="s">
        <v>90</v>
      </c>
      <c r="B68" s="322"/>
      <c r="C68" s="326"/>
      <c r="D68" s="326"/>
      <c r="E68" s="326"/>
      <c r="F68" s="326"/>
      <c r="G68" s="322"/>
      <c r="H68" s="327"/>
    </row>
    <row r="69" spans="1:8" ht="15" customHeight="1" hidden="1" thickBot="1">
      <c r="A69" s="132"/>
      <c r="B69" s="132"/>
      <c r="C69" s="132"/>
      <c r="D69" s="132"/>
      <c r="E69" s="132"/>
      <c r="F69" s="132"/>
      <c r="G69" s="133"/>
      <c r="H69" s="134"/>
    </row>
    <row r="70" spans="1:8" ht="15" customHeight="1" hidden="1">
      <c r="A70" s="346" t="s">
        <v>7</v>
      </c>
      <c r="B70" s="344" t="s">
        <v>83</v>
      </c>
      <c r="C70" s="320" t="s">
        <v>8</v>
      </c>
      <c r="D70" s="320"/>
      <c r="E70" s="320"/>
      <c r="F70" s="320"/>
      <c r="G70" s="308" t="s">
        <v>84</v>
      </c>
      <c r="H70" s="136" t="s">
        <v>196</v>
      </c>
    </row>
    <row r="71" spans="1:8" ht="15" customHeight="1" hidden="1" thickBot="1">
      <c r="A71" s="347"/>
      <c r="B71" s="345"/>
      <c r="C71" s="137" t="s">
        <v>9</v>
      </c>
      <c r="D71" s="138" t="s">
        <v>10</v>
      </c>
      <c r="E71" s="138" t="s">
        <v>11</v>
      </c>
      <c r="F71" s="138" t="s">
        <v>12</v>
      </c>
      <c r="G71" s="353"/>
      <c r="H71" s="139" t="s">
        <v>85</v>
      </c>
    </row>
    <row r="72" spans="1:8" ht="15" customHeight="1" hidden="1" thickBot="1">
      <c r="A72" s="140">
        <v>1</v>
      </c>
      <c r="B72" s="141">
        <v>2</v>
      </c>
      <c r="C72" s="142">
        <v>3</v>
      </c>
      <c r="D72" s="142">
        <v>4</v>
      </c>
      <c r="E72" s="142">
        <v>5</v>
      </c>
      <c r="F72" s="142">
        <v>6</v>
      </c>
      <c r="G72" s="142">
        <v>7</v>
      </c>
      <c r="H72" s="143">
        <v>8</v>
      </c>
    </row>
    <row r="73" spans="1:8" ht="15" customHeight="1" hidden="1">
      <c r="A73" s="144" t="s">
        <v>13</v>
      </c>
      <c r="B73" s="145">
        <v>1</v>
      </c>
      <c r="C73" s="146">
        <v>904</v>
      </c>
      <c r="D73" s="146" t="s">
        <v>38</v>
      </c>
      <c r="E73" s="147" t="s">
        <v>149</v>
      </c>
      <c r="F73" s="113"/>
      <c r="G73" s="113">
        <v>21000</v>
      </c>
      <c r="H73" s="148">
        <f>H74+H78+H83+H82</f>
        <v>0</v>
      </c>
    </row>
    <row r="74" spans="1:8" ht="15" customHeight="1" hidden="1">
      <c r="A74" s="149" t="s">
        <v>14</v>
      </c>
      <c r="B74" s="58">
        <v>2</v>
      </c>
      <c r="C74" s="28">
        <v>904</v>
      </c>
      <c r="D74" s="28" t="s">
        <v>38</v>
      </c>
      <c r="E74" s="28" t="s">
        <v>149</v>
      </c>
      <c r="F74" s="28">
        <v>111</v>
      </c>
      <c r="G74" s="28">
        <v>21210</v>
      </c>
      <c r="H74" s="24">
        <f>H75+H77+H76</f>
        <v>0</v>
      </c>
    </row>
    <row r="75" spans="1:8" ht="15" customHeight="1" hidden="1">
      <c r="A75" s="149" t="s">
        <v>39</v>
      </c>
      <c r="B75" s="106">
        <v>3</v>
      </c>
      <c r="C75" s="34">
        <v>904</v>
      </c>
      <c r="D75" s="34" t="s">
        <v>38</v>
      </c>
      <c r="E75" s="34" t="s">
        <v>149</v>
      </c>
      <c r="F75" s="34">
        <v>111</v>
      </c>
      <c r="G75" s="34">
        <v>21211</v>
      </c>
      <c r="H75" s="23">
        <v>0</v>
      </c>
    </row>
    <row r="76" spans="1:8" ht="15" customHeight="1" hidden="1">
      <c r="A76" s="149" t="s">
        <v>162</v>
      </c>
      <c r="B76" s="106">
        <v>4</v>
      </c>
      <c r="C76" s="34">
        <v>904</v>
      </c>
      <c r="D76" s="34" t="s">
        <v>38</v>
      </c>
      <c r="E76" s="34" t="s">
        <v>149</v>
      </c>
      <c r="F76" s="34">
        <v>111</v>
      </c>
      <c r="G76" s="34">
        <v>21266</v>
      </c>
      <c r="H76" s="23">
        <v>0</v>
      </c>
    </row>
    <row r="77" spans="1:8" ht="15" customHeight="1" hidden="1">
      <c r="A77" s="149" t="s">
        <v>40</v>
      </c>
      <c r="B77" s="106">
        <v>4</v>
      </c>
      <c r="C77" s="34">
        <v>904</v>
      </c>
      <c r="D77" s="34" t="s">
        <v>38</v>
      </c>
      <c r="E77" s="34" t="s">
        <v>149</v>
      </c>
      <c r="F77" s="34">
        <v>119</v>
      </c>
      <c r="G77" s="34">
        <v>21213</v>
      </c>
      <c r="H77" s="23">
        <v>0</v>
      </c>
    </row>
    <row r="78" spans="1:8" ht="15" customHeight="1" hidden="1">
      <c r="A78" s="150" t="s">
        <v>17</v>
      </c>
      <c r="B78" s="58">
        <v>5</v>
      </c>
      <c r="C78" s="28">
        <v>904</v>
      </c>
      <c r="D78" s="28" t="s">
        <v>38</v>
      </c>
      <c r="E78" s="28" t="s">
        <v>149</v>
      </c>
      <c r="F78" s="28" t="s">
        <v>27</v>
      </c>
      <c r="G78" s="28">
        <v>21220</v>
      </c>
      <c r="H78" s="24">
        <f>H79+H80</f>
        <v>0</v>
      </c>
    </row>
    <row r="79" spans="1:8" ht="15" customHeight="1" hidden="1">
      <c r="A79" s="149" t="s">
        <v>28</v>
      </c>
      <c r="B79" s="106">
        <v>6</v>
      </c>
      <c r="C79" s="34">
        <v>904</v>
      </c>
      <c r="D79" s="34" t="s">
        <v>38</v>
      </c>
      <c r="E79" s="34" t="s">
        <v>149</v>
      </c>
      <c r="F79" s="34">
        <v>244</v>
      </c>
      <c r="G79" s="34">
        <v>21221</v>
      </c>
      <c r="H79" s="23">
        <v>0</v>
      </c>
    </row>
    <row r="80" spans="1:8" ht="15" customHeight="1" hidden="1">
      <c r="A80" s="151" t="s">
        <v>21</v>
      </c>
      <c r="B80" s="106">
        <v>7</v>
      </c>
      <c r="C80" s="28">
        <v>904</v>
      </c>
      <c r="D80" s="28" t="s">
        <v>38</v>
      </c>
      <c r="E80" s="28" t="s">
        <v>149</v>
      </c>
      <c r="F80" s="28"/>
      <c r="G80" s="28">
        <v>21226</v>
      </c>
      <c r="H80" s="24">
        <f>H81</f>
        <v>0</v>
      </c>
    </row>
    <row r="81" spans="1:8" ht="15" customHeight="1" hidden="1">
      <c r="A81" s="149" t="s">
        <v>188</v>
      </c>
      <c r="B81" s="106">
        <v>9</v>
      </c>
      <c r="C81" s="34">
        <v>904</v>
      </c>
      <c r="D81" s="34" t="s">
        <v>38</v>
      </c>
      <c r="E81" s="34" t="s">
        <v>149</v>
      </c>
      <c r="F81" s="34">
        <v>244</v>
      </c>
      <c r="G81" s="34">
        <v>21226</v>
      </c>
      <c r="H81" s="23">
        <v>0</v>
      </c>
    </row>
    <row r="82" spans="1:8" ht="15" customHeight="1" hidden="1">
      <c r="A82" s="16" t="s">
        <v>53</v>
      </c>
      <c r="B82" s="56">
        <v>10</v>
      </c>
      <c r="C82" s="6">
        <v>904</v>
      </c>
      <c r="D82" s="6" t="s">
        <v>38</v>
      </c>
      <c r="E82" s="6" t="s">
        <v>149</v>
      </c>
      <c r="F82" s="6">
        <v>244</v>
      </c>
      <c r="G82" s="6">
        <v>21353</v>
      </c>
      <c r="H82" s="24">
        <v>0</v>
      </c>
    </row>
    <row r="83" spans="1:8" ht="15" customHeight="1" hidden="1">
      <c r="A83" s="150" t="s">
        <v>24</v>
      </c>
      <c r="B83" s="58">
        <v>11</v>
      </c>
      <c r="C83" s="28">
        <v>904</v>
      </c>
      <c r="D83" s="28" t="s">
        <v>38</v>
      </c>
      <c r="E83" s="28" t="s">
        <v>149</v>
      </c>
      <c r="F83" s="28"/>
      <c r="G83" s="28">
        <v>21300</v>
      </c>
      <c r="H83" s="24">
        <f>H84+H85</f>
        <v>0</v>
      </c>
    </row>
    <row r="84" spans="1:8" ht="15" customHeight="1" hidden="1">
      <c r="A84" s="16" t="s">
        <v>163</v>
      </c>
      <c r="B84" s="58">
        <v>12</v>
      </c>
      <c r="C84" s="28">
        <v>904</v>
      </c>
      <c r="D84" s="28" t="s">
        <v>38</v>
      </c>
      <c r="E84" s="28" t="s">
        <v>149</v>
      </c>
      <c r="F84" s="28"/>
      <c r="G84" s="28">
        <v>21310</v>
      </c>
      <c r="H84" s="24">
        <v>0</v>
      </c>
    </row>
    <row r="85" spans="1:8" ht="15" customHeight="1" hidden="1">
      <c r="A85" s="150" t="s">
        <v>26</v>
      </c>
      <c r="B85" s="58">
        <v>17</v>
      </c>
      <c r="C85" s="28">
        <v>904</v>
      </c>
      <c r="D85" s="28" t="s">
        <v>38</v>
      </c>
      <c r="E85" s="28" t="s">
        <v>149</v>
      </c>
      <c r="F85" s="28">
        <v>244</v>
      </c>
      <c r="G85" s="28">
        <v>21340</v>
      </c>
      <c r="H85" s="24">
        <f>H86+H87</f>
        <v>0</v>
      </c>
    </row>
    <row r="86" spans="1:8" ht="15" customHeight="1" hidden="1">
      <c r="A86" s="149" t="s">
        <v>144</v>
      </c>
      <c r="B86" s="106">
        <v>18</v>
      </c>
      <c r="C86" s="34">
        <v>904</v>
      </c>
      <c r="D86" s="34" t="s">
        <v>38</v>
      </c>
      <c r="E86" s="34" t="s">
        <v>149</v>
      </c>
      <c r="F86" s="34">
        <v>244</v>
      </c>
      <c r="G86" s="34">
        <v>21346</v>
      </c>
      <c r="H86" s="23">
        <v>0</v>
      </c>
    </row>
    <row r="87" spans="1:8" ht="15" customHeight="1" hidden="1" thickBot="1">
      <c r="A87" s="80" t="s">
        <v>161</v>
      </c>
      <c r="B87" s="67">
        <v>15</v>
      </c>
      <c r="C87" s="68">
        <v>904</v>
      </c>
      <c r="D87" s="68" t="s">
        <v>38</v>
      </c>
      <c r="E87" s="68" t="s">
        <v>149</v>
      </c>
      <c r="F87" s="68">
        <v>244</v>
      </c>
      <c r="G87" s="68">
        <v>21349</v>
      </c>
      <c r="H87" s="37">
        <v>0</v>
      </c>
    </row>
    <row r="88" spans="1:8" ht="15" customHeight="1" hidden="1">
      <c r="A88" s="128"/>
      <c r="B88" s="128"/>
      <c r="C88" s="128"/>
      <c r="D88" s="128"/>
      <c r="E88" s="128"/>
      <c r="F88" s="128"/>
      <c r="G88" s="128"/>
      <c r="H88" s="128"/>
    </row>
    <row r="89" spans="1:8" ht="36.75" customHeight="1" hidden="1">
      <c r="A89" s="322" t="s">
        <v>92</v>
      </c>
      <c r="B89" s="322"/>
      <c r="C89" s="326"/>
      <c r="D89" s="326"/>
      <c r="E89" s="326"/>
      <c r="F89" s="326"/>
      <c r="G89" s="322"/>
      <c r="H89" s="327"/>
    </row>
    <row r="90" spans="1:8" ht="15" customHeight="1" hidden="1" thickBot="1">
      <c r="A90" s="129"/>
      <c r="B90" s="129"/>
      <c r="C90" s="130"/>
      <c r="D90" s="130"/>
      <c r="E90" s="130"/>
      <c r="F90" s="130"/>
      <c r="G90" s="129"/>
      <c r="H90" s="131"/>
    </row>
    <row r="91" spans="1:8" ht="15" customHeight="1" hidden="1">
      <c r="A91" s="346" t="s">
        <v>7</v>
      </c>
      <c r="B91" s="344" t="s">
        <v>83</v>
      </c>
      <c r="C91" s="320" t="s">
        <v>8</v>
      </c>
      <c r="D91" s="320"/>
      <c r="E91" s="320"/>
      <c r="F91" s="320"/>
      <c r="G91" s="308" t="s">
        <v>84</v>
      </c>
      <c r="H91" s="136" t="s">
        <v>138</v>
      </c>
    </row>
    <row r="92" spans="1:8" ht="15" customHeight="1" hidden="1" thickBot="1">
      <c r="A92" s="347"/>
      <c r="B92" s="345"/>
      <c r="C92" s="137" t="s">
        <v>9</v>
      </c>
      <c r="D92" s="138" t="s">
        <v>10</v>
      </c>
      <c r="E92" s="138" t="s">
        <v>11</v>
      </c>
      <c r="F92" s="138" t="s">
        <v>12</v>
      </c>
      <c r="G92" s="353"/>
      <c r="H92" s="139" t="s">
        <v>85</v>
      </c>
    </row>
    <row r="93" spans="1:8" ht="15" customHeight="1" hidden="1" thickBot="1">
      <c r="A93" s="140">
        <v>1</v>
      </c>
      <c r="B93" s="141">
        <v>2</v>
      </c>
      <c r="C93" s="142">
        <v>3</v>
      </c>
      <c r="D93" s="142">
        <v>4</v>
      </c>
      <c r="E93" s="142">
        <v>5</v>
      </c>
      <c r="F93" s="142">
        <v>6</v>
      </c>
      <c r="G93" s="142">
        <v>7</v>
      </c>
      <c r="H93" s="143">
        <v>8</v>
      </c>
    </row>
    <row r="94" spans="1:8" ht="15" customHeight="1" hidden="1">
      <c r="A94" s="153" t="s">
        <v>13</v>
      </c>
      <c r="B94" s="145">
        <v>1</v>
      </c>
      <c r="C94" s="146">
        <v>904</v>
      </c>
      <c r="D94" s="146" t="s">
        <v>38</v>
      </c>
      <c r="E94" s="154" t="s">
        <v>151</v>
      </c>
      <c r="F94" s="113">
        <v>100</v>
      </c>
      <c r="G94" s="113">
        <v>21200</v>
      </c>
      <c r="H94" s="148">
        <f>H95</f>
        <v>0</v>
      </c>
    </row>
    <row r="95" spans="1:8" ht="15" customHeight="1" hidden="1">
      <c r="A95" s="151" t="s">
        <v>14</v>
      </c>
      <c r="B95" s="58">
        <v>2</v>
      </c>
      <c r="C95" s="28">
        <v>904</v>
      </c>
      <c r="D95" s="28" t="s">
        <v>38</v>
      </c>
      <c r="E95" s="29" t="s">
        <v>151</v>
      </c>
      <c r="F95" s="28">
        <v>111</v>
      </c>
      <c r="G95" s="28">
        <v>21210</v>
      </c>
      <c r="H95" s="24">
        <f>H96+H97</f>
        <v>0</v>
      </c>
    </row>
    <row r="96" spans="1:8" ht="15" customHeight="1" hidden="1">
      <c r="A96" s="150" t="s">
        <v>39</v>
      </c>
      <c r="B96" s="106">
        <v>3</v>
      </c>
      <c r="C96" s="28">
        <v>904</v>
      </c>
      <c r="D96" s="28" t="s">
        <v>38</v>
      </c>
      <c r="E96" s="29" t="s">
        <v>151</v>
      </c>
      <c r="F96" s="28">
        <v>111</v>
      </c>
      <c r="G96" s="28">
        <v>21211</v>
      </c>
      <c r="H96" s="24">
        <v>0</v>
      </c>
    </row>
    <row r="97" spans="1:8" ht="15" customHeight="1" hidden="1" thickBot="1">
      <c r="A97" s="155" t="s">
        <v>40</v>
      </c>
      <c r="B97" s="108">
        <v>4</v>
      </c>
      <c r="C97" s="156">
        <v>904</v>
      </c>
      <c r="D97" s="156" t="s">
        <v>38</v>
      </c>
      <c r="E97" s="157" t="s">
        <v>151</v>
      </c>
      <c r="F97" s="156">
        <v>119</v>
      </c>
      <c r="G97" s="156">
        <v>21213</v>
      </c>
      <c r="H97" s="158">
        <v>0</v>
      </c>
    </row>
    <row r="98" spans="1:8" ht="15" customHeight="1" hidden="1">
      <c r="A98" s="128"/>
      <c r="B98" s="128"/>
      <c r="C98" s="128"/>
      <c r="D98" s="128"/>
      <c r="E98" s="128"/>
      <c r="F98" s="128"/>
      <c r="G98" s="128"/>
      <c r="H98" s="128"/>
    </row>
    <row r="99" spans="1:8" ht="34.5" customHeight="1" hidden="1">
      <c r="A99" s="322" t="s">
        <v>93</v>
      </c>
      <c r="B99" s="322"/>
      <c r="C99" s="326"/>
      <c r="D99" s="326"/>
      <c r="E99" s="326"/>
      <c r="F99" s="326"/>
      <c r="G99" s="322"/>
      <c r="H99" s="327"/>
    </row>
    <row r="100" spans="1:8" ht="15" customHeight="1" hidden="1" thickBot="1">
      <c r="A100" s="129"/>
      <c r="B100" s="129"/>
      <c r="C100" s="130"/>
      <c r="D100" s="130"/>
      <c r="E100" s="130"/>
      <c r="F100" s="130"/>
      <c r="G100" s="129"/>
      <c r="H100" s="131"/>
    </row>
    <row r="101" spans="1:8" ht="15" customHeight="1" hidden="1">
      <c r="A101" s="346" t="s">
        <v>7</v>
      </c>
      <c r="B101" s="344" t="s">
        <v>83</v>
      </c>
      <c r="C101" s="320" t="s">
        <v>8</v>
      </c>
      <c r="D101" s="320"/>
      <c r="E101" s="320"/>
      <c r="F101" s="320"/>
      <c r="G101" s="308" t="s">
        <v>84</v>
      </c>
      <c r="H101" s="136" t="s">
        <v>138</v>
      </c>
    </row>
    <row r="102" spans="1:8" ht="15" customHeight="1" hidden="1" thickBot="1">
      <c r="A102" s="347"/>
      <c r="B102" s="345"/>
      <c r="C102" s="137" t="s">
        <v>9</v>
      </c>
      <c r="D102" s="138" t="s">
        <v>10</v>
      </c>
      <c r="E102" s="138" t="s">
        <v>11</v>
      </c>
      <c r="F102" s="138" t="s">
        <v>12</v>
      </c>
      <c r="G102" s="353"/>
      <c r="H102" s="139" t="s">
        <v>85</v>
      </c>
    </row>
    <row r="103" spans="1:8" ht="15" customHeight="1" hidden="1" thickBot="1">
      <c r="A103" s="140">
        <v>1</v>
      </c>
      <c r="B103" s="141">
        <v>2</v>
      </c>
      <c r="C103" s="142">
        <v>3</v>
      </c>
      <c r="D103" s="142">
        <v>4</v>
      </c>
      <c r="E103" s="142">
        <v>5</v>
      </c>
      <c r="F103" s="142">
        <v>6</v>
      </c>
      <c r="G103" s="142">
        <v>7</v>
      </c>
      <c r="H103" s="143">
        <v>8</v>
      </c>
    </row>
    <row r="104" spans="1:8" ht="15" customHeight="1" hidden="1">
      <c r="A104" s="153" t="s">
        <v>13</v>
      </c>
      <c r="B104" s="145">
        <v>1</v>
      </c>
      <c r="C104" s="146">
        <v>904</v>
      </c>
      <c r="D104" s="146" t="s">
        <v>91</v>
      </c>
      <c r="E104" s="147" t="s">
        <v>149</v>
      </c>
      <c r="F104" s="113">
        <v>100</v>
      </c>
      <c r="G104" s="113">
        <v>21200</v>
      </c>
      <c r="H104" s="148">
        <f>H105</f>
        <v>0</v>
      </c>
    </row>
    <row r="105" spans="1:8" ht="15" customHeight="1" hidden="1">
      <c r="A105" s="151" t="s">
        <v>14</v>
      </c>
      <c r="B105" s="58">
        <v>2</v>
      </c>
      <c r="C105" s="28">
        <v>904</v>
      </c>
      <c r="D105" s="28" t="s">
        <v>91</v>
      </c>
      <c r="E105" s="28" t="s">
        <v>149</v>
      </c>
      <c r="F105" s="28">
        <v>111</v>
      </c>
      <c r="G105" s="28">
        <v>21210</v>
      </c>
      <c r="H105" s="24">
        <f>H106+H107</f>
        <v>0</v>
      </c>
    </row>
    <row r="106" spans="1:8" ht="15" customHeight="1" hidden="1">
      <c r="A106" s="149" t="s">
        <v>39</v>
      </c>
      <c r="B106" s="106">
        <v>3</v>
      </c>
      <c r="C106" s="34">
        <v>904</v>
      </c>
      <c r="D106" s="34" t="s">
        <v>91</v>
      </c>
      <c r="E106" s="34" t="s">
        <v>149</v>
      </c>
      <c r="F106" s="34">
        <v>111</v>
      </c>
      <c r="G106" s="34">
        <v>21211</v>
      </c>
      <c r="H106" s="23">
        <v>0</v>
      </c>
    </row>
    <row r="107" spans="1:8" ht="15" customHeight="1" hidden="1" thickBot="1">
      <c r="A107" s="152" t="s">
        <v>40</v>
      </c>
      <c r="B107" s="108">
        <v>4</v>
      </c>
      <c r="C107" s="36">
        <v>904</v>
      </c>
      <c r="D107" s="36" t="s">
        <v>91</v>
      </c>
      <c r="E107" s="36" t="s">
        <v>149</v>
      </c>
      <c r="F107" s="36">
        <v>119</v>
      </c>
      <c r="G107" s="36">
        <v>21213</v>
      </c>
      <c r="H107" s="37">
        <v>0</v>
      </c>
    </row>
    <row r="108" spans="1:8" ht="15" customHeight="1" hidden="1">
      <c r="A108" s="128"/>
      <c r="B108" s="128"/>
      <c r="C108" s="128"/>
      <c r="D108" s="128"/>
      <c r="E108" s="128"/>
      <c r="F108" s="128"/>
      <c r="G108" s="128"/>
      <c r="H108" s="128"/>
    </row>
    <row r="109" spans="1:8" ht="30" customHeight="1">
      <c r="A109" s="322" t="s">
        <v>158</v>
      </c>
      <c r="B109" s="322"/>
      <c r="C109" s="326"/>
      <c r="D109" s="326"/>
      <c r="E109" s="326"/>
      <c r="F109" s="326"/>
      <c r="G109" s="322"/>
      <c r="H109" s="327"/>
    </row>
    <row r="110" spans="1:8" ht="15" customHeight="1" thickBot="1">
      <c r="A110" s="129"/>
      <c r="B110" s="129"/>
      <c r="C110" s="130"/>
      <c r="D110" s="130"/>
      <c r="E110" s="130"/>
      <c r="F110" s="130"/>
      <c r="G110" s="129"/>
      <c r="H110" s="131"/>
    </row>
    <row r="111" spans="1:8" ht="15" customHeight="1">
      <c r="A111" s="346" t="s">
        <v>7</v>
      </c>
      <c r="B111" s="344" t="s">
        <v>83</v>
      </c>
      <c r="C111" s="320" t="s">
        <v>8</v>
      </c>
      <c r="D111" s="320"/>
      <c r="E111" s="320"/>
      <c r="F111" s="320"/>
      <c r="G111" s="308" t="s">
        <v>84</v>
      </c>
      <c r="H111" s="136" t="s">
        <v>196</v>
      </c>
    </row>
    <row r="112" spans="1:8" ht="15" customHeight="1" thickBot="1">
      <c r="A112" s="347"/>
      <c r="B112" s="345"/>
      <c r="C112" s="137" t="s">
        <v>9</v>
      </c>
      <c r="D112" s="138" t="s">
        <v>10</v>
      </c>
      <c r="E112" s="138" t="s">
        <v>11</v>
      </c>
      <c r="F112" s="138" t="s">
        <v>12</v>
      </c>
      <c r="G112" s="353"/>
      <c r="H112" s="139" t="s">
        <v>85</v>
      </c>
    </row>
    <row r="113" spans="1:8" ht="15" customHeight="1" thickBot="1">
      <c r="A113" s="161">
        <v>1</v>
      </c>
      <c r="B113" s="162">
        <v>2</v>
      </c>
      <c r="C113" s="163">
        <v>3</v>
      </c>
      <c r="D113" s="163">
        <v>4</v>
      </c>
      <c r="E113" s="163">
        <v>5</v>
      </c>
      <c r="F113" s="163">
        <v>6</v>
      </c>
      <c r="G113" s="163">
        <v>7</v>
      </c>
      <c r="H113" s="164">
        <v>8</v>
      </c>
    </row>
    <row r="114" spans="1:8" ht="15" customHeight="1">
      <c r="A114" s="82" t="s">
        <v>13</v>
      </c>
      <c r="B114" s="145">
        <v>1</v>
      </c>
      <c r="C114" s="86">
        <v>904</v>
      </c>
      <c r="D114" s="86" t="s">
        <v>38</v>
      </c>
      <c r="E114" s="86" t="s">
        <v>67</v>
      </c>
      <c r="F114" s="86"/>
      <c r="G114" s="86">
        <v>21000</v>
      </c>
      <c r="H114" s="87">
        <f>H115+H126+H127</f>
        <v>2129344.04</v>
      </c>
    </row>
    <row r="115" spans="1:8" ht="15" customHeight="1">
      <c r="A115" s="65" t="s">
        <v>17</v>
      </c>
      <c r="B115" s="106">
        <v>2</v>
      </c>
      <c r="C115" s="85">
        <v>904</v>
      </c>
      <c r="D115" s="85" t="s">
        <v>38</v>
      </c>
      <c r="E115" s="85" t="s">
        <v>67</v>
      </c>
      <c r="F115" s="85">
        <v>244</v>
      </c>
      <c r="G115" s="85">
        <v>21220</v>
      </c>
      <c r="H115" s="88">
        <f>H116+H119+H124</f>
        <v>1001000</v>
      </c>
    </row>
    <row r="116" spans="1:8" ht="15" customHeight="1">
      <c r="A116" s="65" t="s">
        <v>18</v>
      </c>
      <c r="B116" s="106">
        <v>3</v>
      </c>
      <c r="C116" s="85">
        <v>904</v>
      </c>
      <c r="D116" s="85" t="s">
        <v>38</v>
      </c>
      <c r="E116" s="85" t="s">
        <v>67</v>
      </c>
      <c r="F116" s="85">
        <v>244</v>
      </c>
      <c r="G116" s="85">
        <v>21222</v>
      </c>
      <c r="H116" s="88">
        <f>H117+H118</f>
        <v>0</v>
      </c>
    </row>
    <row r="117" spans="1:8" ht="15" customHeight="1">
      <c r="A117" s="118" t="s">
        <v>122</v>
      </c>
      <c r="B117" s="106">
        <v>4</v>
      </c>
      <c r="C117" s="34">
        <v>904</v>
      </c>
      <c r="D117" s="34" t="s">
        <v>68</v>
      </c>
      <c r="E117" s="34" t="s">
        <v>164</v>
      </c>
      <c r="F117" s="34">
        <v>244</v>
      </c>
      <c r="G117" s="34">
        <v>21222</v>
      </c>
      <c r="H117" s="23">
        <v>0</v>
      </c>
    </row>
    <row r="118" spans="1:8" ht="15" customHeight="1">
      <c r="A118" s="118" t="s">
        <v>165</v>
      </c>
      <c r="B118" s="106">
        <v>5</v>
      </c>
      <c r="C118" s="34">
        <v>904</v>
      </c>
      <c r="D118" s="34" t="s">
        <v>68</v>
      </c>
      <c r="E118" s="34" t="s">
        <v>166</v>
      </c>
      <c r="F118" s="34">
        <v>244</v>
      </c>
      <c r="G118" s="34">
        <v>21222</v>
      </c>
      <c r="H118" s="23">
        <v>0</v>
      </c>
    </row>
    <row r="119" spans="1:8" ht="15" customHeight="1">
      <c r="A119" s="65" t="s">
        <v>34</v>
      </c>
      <c r="B119" s="58">
        <v>6</v>
      </c>
      <c r="C119" s="85">
        <v>904</v>
      </c>
      <c r="D119" s="85" t="s">
        <v>38</v>
      </c>
      <c r="E119" s="85" t="s">
        <v>67</v>
      </c>
      <c r="F119" s="85">
        <v>244</v>
      </c>
      <c r="G119" s="85">
        <v>21225</v>
      </c>
      <c r="H119" s="88">
        <f>H120+H122+H121+H123</f>
        <v>1001000</v>
      </c>
    </row>
    <row r="120" spans="1:8" ht="15" customHeight="1">
      <c r="A120" s="367" t="s">
        <v>211</v>
      </c>
      <c r="B120" s="106">
        <v>7</v>
      </c>
      <c r="C120" s="89">
        <v>904</v>
      </c>
      <c r="D120" s="89" t="s">
        <v>38</v>
      </c>
      <c r="E120" s="89" t="s">
        <v>212</v>
      </c>
      <c r="F120" s="89">
        <v>244</v>
      </c>
      <c r="G120" s="89">
        <v>21225</v>
      </c>
      <c r="H120" s="236">
        <v>770000</v>
      </c>
    </row>
    <row r="121" spans="1:8" ht="15" customHeight="1">
      <c r="A121" s="368"/>
      <c r="B121" s="106">
        <v>8</v>
      </c>
      <c r="C121" s="89">
        <v>904</v>
      </c>
      <c r="D121" s="89" t="s">
        <v>38</v>
      </c>
      <c r="E121" s="89" t="s">
        <v>213</v>
      </c>
      <c r="F121" s="89">
        <v>244</v>
      </c>
      <c r="G121" s="89">
        <v>21225</v>
      </c>
      <c r="H121" s="236">
        <v>231000</v>
      </c>
    </row>
    <row r="122" spans="1:8" ht="15" customHeight="1">
      <c r="A122" s="92" t="s">
        <v>119</v>
      </c>
      <c r="B122" s="106">
        <v>9</v>
      </c>
      <c r="C122" s="89">
        <v>904</v>
      </c>
      <c r="D122" s="89" t="s">
        <v>38</v>
      </c>
      <c r="E122" s="89" t="s">
        <v>120</v>
      </c>
      <c r="F122" s="89">
        <v>243</v>
      </c>
      <c r="G122" s="89">
        <v>21225</v>
      </c>
      <c r="H122" s="90">
        <f>1200000-1200000</f>
        <v>0</v>
      </c>
    </row>
    <row r="123" spans="1:8" ht="15" customHeight="1">
      <c r="A123" s="92" t="s">
        <v>137</v>
      </c>
      <c r="B123" s="106">
        <v>10</v>
      </c>
      <c r="C123" s="89">
        <v>904</v>
      </c>
      <c r="D123" s="89" t="s">
        <v>38</v>
      </c>
      <c r="E123" s="89" t="s">
        <v>132</v>
      </c>
      <c r="F123" s="89">
        <v>243</v>
      </c>
      <c r="G123" s="89">
        <v>21225</v>
      </c>
      <c r="H123" s="90">
        <v>0</v>
      </c>
    </row>
    <row r="124" spans="1:8" ht="15" customHeight="1">
      <c r="A124" s="65" t="s">
        <v>21</v>
      </c>
      <c r="B124" s="58">
        <v>11</v>
      </c>
      <c r="C124" s="85">
        <v>904</v>
      </c>
      <c r="D124" s="85" t="s">
        <v>38</v>
      </c>
      <c r="E124" s="85" t="s">
        <v>67</v>
      </c>
      <c r="F124" s="85">
        <v>244</v>
      </c>
      <c r="G124" s="85">
        <v>21226</v>
      </c>
      <c r="H124" s="88">
        <f>H125</f>
        <v>0</v>
      </c>
    </row>
    <row r="125" spans="1:8" ht="15" customHeight="1">
      <c r="A125" s="33" t="s">
        <v>73</v>
      </c>
      <c r="B125" s="106">
        <v>12</v>
      </c>
      <c r="C125" s="89">
        <v>904</v>
      </c>
      <c r="D125" s="89" t="s">
        <v>38</v>
      </c>
      <c r="E125" s="89" t="s">
        <v>75</v>
      </c>
      <c r="F125" s="89">
        <v>244</v>
      </c>
      <c r="G125" s="89">
        <v>21226</v>
      </c>
      <c r="H125" s="90">
        <v>0</v>
      </c>
    </row>
    <row r="126" spans="1:8" ht="15" customHeight="1">
      <c r="A126" s="65" t="s">
        <v>55</v>
      </c>
      <c r="B126" s="106">
        <v>13</v>
      </c>
      <c r="C126" s="85">
        <v>904</v>
      </c>
      <c r="D126" s="85" t="s">
        <v>38</v>
      </c>
      <c r="E126" s="85" t="s">
        <v>67</v>
      </c>
      <c r="F126" s="85">
        <v>244</v>
      </c>
      <c r="G126" s="85">
        <v>21290</v>
      </c>
      <c r="H126" s="88">
        <v>0</v>
      </c>
    </row>
    <row r="127" spans="1:8" ht="15" customHeight="1">
      <c r="A127" s="65" t="s">
        <v>24</v>
      </c>
      <c r="B127" s="58">
        <v>14</v>
      </c>
      <c r="C127" s="85">
        <v>904</v>
      </c>
      <c r="D127" s="85" t="s">
        <v>38</v>
      </c>
      <c r="E127" s="85" t="s">
        <v>67</v>
      </c>
      <c r="F127" s="85"/>
      <c r="G127" s="85">
        <v>21300</v>
      </c>
      <c r="H127" s="88">
        <f>H128+H131</f>
        <v>1128344.04</v>
      </c>
    </row>
    <row r="128" spans="1:8" ht="15" customHeight="1">
      <c r="A128" s="65" t="s">
        <v>25</v>
      </c>
      <c r="B128" s="106">
        <v>15</v>
      </c>
      <c r="C128" s="85">
        <v>904</v>
      </c>
      <c r="D128" s="85" t="s">
        <v>38</v>
      </c>
      <c r="E128" s="85" t="s">
        <v>67</v>
      </c>
      <c r="F128" s="85">
        <v>244</v>
      </c>
      <c r="G128" s="85">
        <v>21310</v>
      </c>
      <c r="H128" s="88">
        <f>SUM(H129:H130)</f>
        <v>1128344.04</v>
      </c>
    </row>
    <row r="129" spans="1:8" ht="24" customHeight="1">
      <c r="A129" s="266" t="s">
        <v>214</v>
      </c>
      <c r="B129" s="106">
        <v>17</v>
      </c>
      <c r="C129" s="89">
        <v>904</v>
      </c>
      <c r="D129" s="89" t="s">
        <v>38</v>
      </c>
      <c r="E129" s="89" t="s">
        <v>215</v>
      </c>
      <c r="F129" s="89">
        <v>244</v>
      </c>
      <c r="G129" s="89">
        <v>21310</v>
      </c>
      <c r="H129" s="90">
        <v>1128344.04</v>
      </c>
    </row>
    <row r="130" spans="1:8" ht="15" customHeight="1">
      <c r="A130" s="182" t="s">
        <v>159</v>
      </c>
      <c r="B130" s="106">
        <v>18</v>
      </c>
      <c r="C130" s="89">
        <v>904</v>
      </c>
      <c r="D130" s="89" t="s">
        <v>38</v>
      </c>
      <c r="E130" s="89" t="s">
        <v>160</v>
      </c>
      <c r="F130" s="89">
        <v>244</v>
      </c>
      <c r="G130" s="89">
        <v>21310</v>
      </c>
      <c r="H130" s="90">
        <v>0</v>
      </c>
    </row>
    <row r="131" spans="1:8" ht="15" customHeight="1">
      <c r="A131" s="65" t="s">
        <v>26</v>
      </c>
      <c r="B131" s="58">
        <v>22</v>
      </c>
      <c r="C131" s="85">
        <v>904</v>
      </c>
      <c r="D131" s="85" t="s">
        <v>38</v>
      </c>
      <c r="E131" s="85" t="s">
        <v>67</v>
      </c>
      <c r="F131" s="85">
        <v>244</v>
      </c>
      <c r="G131" s="85">
        <v>21340</v>
      </c>
      <c r="H131" s="88">
        <f>H132</f>
        <v>0</v>
      </c>
    </row>
    <row r="132" spans="1:8" ht="15" customHeight="1" thickBot="1">
      <c r="A132" s="35" t="s">
        <v>121</v>
      </c>
      <c r="B132" s="108">
        <v>23</v>
      </c>
      <c r="C132" s="165">
        <v>904</v>
      </c>
      <c r="D132" s="165" t="s">
        <v>38</v>
      </c>
      <c r="E132" s="165" t="s">
        <v>75</v>
      </c>
      <c r="F132" s="165">
        <v>244</v>
      </c>
      <c r="G132" s="165">
        <v>21340</v>
      </c>
      <c r="H132" s="115">
        <v>0</v>
      </c>
    </row>
    <row r="133" spans="1:8" ht="15" customHeight="1">
      <c r="A133" s="128"/>
      <c r="B133" s="128"/>
      <c r="C133" s="128"/>
      <c r="D133" s="128"/>
      <c r="E133" s="128"/>
      <c r="F133" s="128"/>
      <c r="G133" s="128"/>
      <c r="H133" s="128"/>
    </row>
    <row r="134" spans="1:8" ht="39.75" customHeight="1" hidden="1">
      <c r="A134" s="322" t="s">
        <v>208</v>
      </c>
      <c r="B134" s="322"/>
      <c r="C134" s="326"/>
      <c r="D134" s="326"/>
      <c r="E134" s="326"/>
      <c r="F134" s="326"/>
      <c r="G134" s="322"/>
      <c r="H134" s="327"/>
    </row>
    <row r="135" spans="1:8" ht="15" customHeight="1" hidden="1" thickBot="1">
      <c r="A135" s="129"/>
      <c r="B135" s="129"/>
      <c r="C135" s="130"/>
      <c r="D135" s="130"/>
      <c r="E135" s="130"/>
      <c r="F135" s="130"/>
      <c r="G135" s="129"/>
      <c r="H135" s="131"/>
    </row>
    <row r="136" spans="1:8" ht="15" customHeight="1" hidden="1">
      <c r="A136" s="316" t="s">
        <v>7</v>
      </c>
      <c r="B136" s="318" t="s">
        <v>83</v>
      </c>
      <c r="C136" s="320" t="s">
        <v>8</v>
      </c>
      <c r="D136" s="320"/>
      <c r="E136" s="320"/>
      <c r="F136" s="320"/>
      <c r="G136" s="308" t="s">
        <v>84</v>
      </c>
      <c r="H136" s="214" t="s">
        <v>196</v>
      </c>
    </row>
    <row r="137" spans="1:8" ht="15" customHeight="1" hidden="1" thickBot="1">
      <c r="A137" s="317"/>
      <c r="B137" s="319"/>
      <c r="C137" s="226" t="s">
        <v>9</v>
      </c>
      <c r="D137" s="227" t="s">
        <v>10</v>
      </c>
      <c r="E137" s="227" t="s">
        <v>11</v>
      </c>
      <c r="F137" s="227" t="s">
        <v>12</v>
      </c>
      <c r="G137" s="309"/>
      <c r="H137" s="218" t="s">
        <v>85</v>
      </c>
    </row>
    <row r="138" spans="1:8" ht="15" customHeight="1" hidden="1" thickBot="1">
      <c r="A138" s="140">
        <v>1</v>
      </c>
      <c r="B138" s="142">
        <v>2</v>
      </c>
      <c r="C138" s="142">
        <v>3</v>
      </c>
      <c r="D138" s="142">
        <v>4</v>
      </c>
      <c r="E138" s="142">
        <v>5</v>
      </c>
      <c r="F138" s="142">
        <v>6</v>
      </c>
      <c r="G138" s="142">
        <v>7</v>
      </c>
      <c r="H138" s="73">
        <v>8</v>
      </c>
    </row>
    <row r="139" spans="1:8" ht="15" customHeight="1" hidden="1">
      <c r="A139" s="189" t="s">
        <v>13</v>
      </c>
      <c r="B139" s="190">
        <v>1</v>
      </c>
      <c r="C139" s="239">
        <v>904</v>
      </c>
      <c r="D139" s="239" t="s">
        <v>130</v>
      </c>
      <c r="E139" s="239" t="s">
        <v>206</v>
      </c>
      <c r="F139" s="239">
        <v>244</v>
      </c>
      <c r="G139" s="239">
        <v>21000</v>
      </c>
      <c r="H139" s="240">
        <f>H140+H145+H146</f>
        <v>0</v>
      </c>
    </row>
    <row r="140" spans="1:8" ht="15" customHeight="1" hidden="1">
      <c r="A140" s="65" t="s">
        <v>17</v>
      </c>
      <c r="B140" s="106">
        <v>2</v>
      </c>
      <c r="C140" s="85">
        <v>904</v>
      </c>
      <c r="D140" s="85" t="s">
        <v>130</v>
      </c>
      <c r="E140" s="85" t="s">
        <v>206</v>
      </c>
      <c r="F140" s="85">
        <v>244</v>
      </c>
      <c r="G140" s="85">
        <v>21220</v>
      </c>
      <c r="H140" s="235">
        <f>H141+H143</f>
        <v>0</v>
      </c>
    </row>
    <row r="141" spans="1:8" ht="15" customHeight="1" hidden="1">
      <c r="A141" s="65" t="s">
        <v>34</v>
      </c>
      <c r="B141" s="106">
        <v>3</v>
      </c>
      <c r="C141" s="85">
        <v>904</v>
      </c>
      <c r="D141" s="85" t="s">
        <v>130</v>
      </c>
      <c r="E141" s="85" t="s">
        <v>206</v>
      </c>
      <c r="F141" s="85">
        <v>244</v>
      </c>
      <c r="G141" s="85">
        <v>21225</v>
      </c>
      <c r="H141" s="235">
        <f>H142</f>
        <v>0</v>
      </c>
    </row>
    <row r="142" spans="1:8" ht="15" customHeight="1" hidden="1">
      <c r="A142" s="149" t="s">
        <v>207</v>
      </c>
      <c r="B142" s="106">
        <v>4</v>
      </c>
      <c r="C142" s="89">
        <v>904</v>
      </c>
      <c r="D142" s="89" t="s">
        <v>130</v>
      </c>
      <c r="E142" s="89" t="s">
        <v>206</v>
      </c>
      <c r="F142" s="89">
        <v>244</v>
      </c>
      <c r="G142" s="89">
        <v>21225</v>
      </c>
      <c r="H142" s="236">
        <v>0</v>
      </c>
    </row>
    <row r="143" spans="1:8" ht="15" customHeight="1" hidden="1">
      <c r="A143" s="65" t="s">
        <v>21</v>
      </c>
      <c r="B143" s="58">
        <v>5</v>
      </c>
      <c r="C143" s="85">
        <v>904</v>
      </c>
      <c r="D143" s="85" t="s">
        <v>130</v>
      </c>
      <c r="E143" s="85" t="s">
        <v>206</v>
      </c>
      <c r="F143" s="85">
        <v>244</v>
      </c>
      <c r="G143" s="85">
        <v>21226</v>
      </c>
      <c r="H143" s="235">
        <f>H144</f>
        <v>0</v>
      </c>
    </row>
    <row r="144" spans="1:8" ht="15" customHeight="1" hidden="1">
      <c r="A144" s="149" t="s">
        <v>207</v>
      </c>
      <c r="B144" s="106">
        <v>6</v>
      </c>
      <c r="C144" s="89">
        <v>904</v>
      </c>
      <c r="D144" s="89" t="s">
        <v>130</v>
      </c>
      <c r="E144" s="89" t="s">
        <v>206</v>
      </c>
      <c r="F144" s="89">
        <v>244</v>
      </c>
      <c r="G144" s="89">
        <v>21226</v>
      </c>
      <c r="H144" s="236">
        <v>0</v>
      </c>
    </row>
    <row r="145" spans="1:8" ht="15" customHeight="1" hidden="1">
      <c r="A145" s="65" t="s">
        <v>55</v>
      </c>
      <c r="B145" s="106">
        <v>7</v>
      </c>
      <c r="C145" s="85">
        <v>904</v>
      </c>
      <c r="D145" s="85" t="s">
        <v>130</v>
      </c>
      <c r="E145" s="85" t="s">
        <v>206</v>
      </c>
      <c r="F145" s="85">
        <v>244</v>
      </c>
      <c r="G145" s="85">
        <v>21290</v>
      </c>
      <c r="H145" s="235">
        <v>0</v>
      </c>
    </row>
    <row r="146" spans="1:8" ht="15" customHeight="1" hidden="1">
      <c r="A146" s="65" t="s">
        <v>24</v>
      </c>
      <c r="B146" s="58">
        <v>8</v>
      </c>
      <c r="C146" s="85">
        <v>904</v>
      </c>
      <c r="D146" s="85" t="s">
        <v>130</v>
      </c>
      <c r="E146" s="85" t="s">
        <v>206</v>
      </c>
      <c r="F146" s="85">
        <v>244</v>
      </c>
      <c r="G146" s="85">
        <v>21300</v>
      </c>
      <c r="H146" s="235">
        <f>H147+H148</f>
        <v>0</v>
      </c>
    </row>
    <row r="147" spans="1:8" ht="15" customHeight="1" hidden="1">
      <c r="A147" s="65" t="s">
        <v>25</v>
      </c>
      <c r="B147" s="106">
        <v>9</v>
      </c>
      <c r="C147" s="85">
        <v>904</v>
      </c>
      <c r="D147" s="85" t="s">
        <v>130</v>
      </c>
      <c r="E147" s="85" t="s">
        <v>206</v>
      </c>
      <c r="F147" s="85">
        <v>244</v>
      </c>
      <c r="G147" s="85">
        <v>21310</v>
      </c>
      <c r="H147" s="235">
        <v>0</v>
      </c>
    </row>
    <row r="148" spans="1:8" ht="15" customHeight="1" hidden="1" thickBot="1">
      <c r="A148" s="242" t="s">
        <v>26</v>
      </c>
      <c r="B148" s="108">
        <v>10</v>
      </c>
      <c r="C148" s="243">
        <v>904</v>
      </c>
      <c r="D148" s="243" t="s">
        <v>130</v>
      </c>
      <c r="E148" s="243" t="s">
        <v>206</v>
      </c>
      <c r="F148" s="243">
        <v>244</v>
      </c>
      <c r="G148" s="243">
        <v>21340</v>
      </c>
      <c r="H148" s="244">
        <v>0</v>
      </c>
    </row>
    <row r="149" spans="1:8" ht="15" customHeight="1" hidden="1">
      <c r="A149" s="262"/>
      <c r="B149" s="170"/>
      <c r="C149" s="263"/>
      <c r="D149" s="263"/>
      <c r="E149" s="263"/>
      <c r="F149" s="263"/>
      <c r="G149" s="263"/>
      <c r="H149" s="264"/>
    </row>
    <row r="150" spans="1:8" ht="39" customHeight="1" hidden="1">
      <c r="A150" s="322" t="s">
        <v>97</v>
      </c>
      <c r="B150" s="322"/>
      <c r="C150" s="326"/>
      <c r="D150" s="326"/>
      <c r="E150" s="326"/>
      <c r="F150" s="326"/>
      <c r="G150" s="322"/>
      <c r="H150" s="327"/>
    </row>
    <row r="151" spans="1:8" ht="15" customHeight="1" hidden="1" thickBot="1">
      <c r="A151" s="129"/>
      <c r="B151" s="129"/>
      <c r="C151" s="130"/>
      <c r="D151" s="130"/>
      <c r="E151" s="130"/>
      <c r="F151" s="130"/>
      <c r="G151" s="129"/>
      <c r="H151" s="131"/>
    </row>
    <row r="152" spans="1:8" ht="15" customHeight="1" hidden="1">
      <c r="A152" s="346" t="s">
        <v>7</v>
      </c>
      <c r="B152" s="344" t="s">
        <v>83</v>
      </c>
      <c r="C152" s="320" t="s">
        <v>8</v>
      </c>
      <c r="D152" s="320"/>
      <c r="E152" s="320"/>
      <c r="F152" s="320"/>
      <c r="G152" s="308" t="s">
        <v>84</v>
      </c>
      <c r="H152" s="136" t="s">
        <v>196</v>
      </c>
    </row>
    <row r="153" spans="1:8" ht="15" customHeight="1" hidden="1" thickBot="1">
      <c r="A153" s="347"/>
      <c r="B153" s="345"/>
      <c r="C153" s="137" t="s">
        <v>9</v>
      </c>
      <c r="D153" s="138" t="s">
        <v>10</v>
      </c>
      <c r="E153" s="138" t="s">
        <v>11</v>
      </c>
      <c r="F153" s="138" t="s">
        <v>12</v>
      </c>
      <c r="G153" s="353"/>
      <c r="H153" s="139" t="s">
        <v>85</v>
      </c>
    </row>
    <row r="154" spans="1:8" ht="15" customHeight="1" hidden="1" thickBot="1">
      <c r="A154" s="166">
        <v>1</v>
      </c>
      <c r="B154" s="167">
        <v>2</v>
      </c>
      <c r="C154" s="168">
        <v>3</v>
      </c>
      <c r="D154" s="168">
        <v>4</v>
      </c>
      <c r="E154" s="168">
        <v>5</v>
      </c>
      <c r="F154" s="168">
        <v>6</v>
      </c>
      <c r="G154" s="168">
        <v>7</v>
      </c>
      <c r="H154" s="169">
        <v>8</v>
      </c>
    </row>
    <row r="155" spans="1:8" ht="15" customHeight="1" hidden="1">
      <c r="A155" s="82" t="s">
        <v>13</v>
      </c>
      <c r="B155" s="145">
        <v>1</v>
      </c>
      <c r="C155" s="113">
        <v>904</v>
      </c>
      <c r="D155" s="113" t="s">
        <v>63</v>
      </c>
      <c r="E155" s="113" t="s">
        <v>64</v>
      </c>
      <c r="F155" s="113">
        <v>244</v>
      </c>
      <c r="G155" s="113">
        <v>21000</v>
      </c>
      <c r="H155" s="148">
        <f>H156</f>
        <v>0</v>
      </c>
    </row>
    <row r="156" spans="1:8" ht="15" customHeight="1" hidden="1">
      <c r="A156" s="65" t="s">
        <v>24</v>
      </c>
      <c r="B156" s="106">
        <v>2</v>
      </c>
      <c r="C156" s="28">
        <v>904</v>
      </c>
      <c r="D156" s="28" t="s">
        <v>63</v>
      </c>
      <c r="E156" s="28" t="s">
        <v>64</v>
      </c>
      <c r="F156" s="28">
        <v>244</v>
      </c>
      <c r="G156" s="28">
        <v>21300</v>
      </c>
      <c r="H156" s="24">
        <f>H157+H158</f>
        <v>0</v>
      </c>
    </row>
    <row r="157" spans="1:8" ht="15" customHeight="1" hidden="1">
      <c r="A157" s="65" t="s">
        <v>25</v>
      </c>
      <c r="B157" s="58">
        <v>3</v>
      </c>
      <c r="C157" s="28">
        <v>904</v>
      </c>
      <c r="D157" s="28" t="s">
        <v>63</v>
      </c>
      <c r="E157" s="28" t="s">
        <v>64</v>
      </c>
      <c r="F157" s="28">
        <v>244</v>
      </c>
      <c r="G157" s="28">
        <v>21310</v>
      </c>
      <c r="H157" s="24">
        <v>0</v>
      </c>
    </row>
    <row r="158" spans="1:8" ht="15" customHeight="1" hidden="1">
      <c r="A158" s="65" t="s">
        <v>26</v>
      </c>
      <c r="B158" s="106">
        <v>4</v>
      </c>
      <c r="C158" s="28">
        <v>904</v>
      </c>
      <c r="D158" s="28" t="s">
        <v>63</v>
      </c>
      <c r="E158" s="28" t="s">
        <v>66</v>
      </c>
      <c r="F158" s="28">
        <v>244</v>
      </c>
      <c r="G158" s="28">
        <v>21340</v>
      </c>
      <c r="H158" s="24">
        <f>SUM(H159:H161)</f>
        <v>0</v>
      </c>
    </row>
    <row r="159" spans="1:8" ht="15" customHeight="1" hidden="1">
      <c r="A159" s="33" t="s">
        <v>126</v>
      </c>
      <c r="B159" s="106">
        <v>5</v>
      </c>
      <c r="C159" s="34">
        <v>904</v>
      </c>
      <c r="D159" s="34" t="s">
        <v>63</v>
      </c>
      <c r="E159" s="34" t="s">
        <v>66</v>
      </c>
      <c r="F159" s="34">
        <v>244</v>
      </c>
      <c r="G159" s="34">
        <v>21342</v>
      </c>
      <c r="H159" s="23">
        <v>0</v>
      </c>
    </row>
    <row r="160" spans="1:8" ht="15" customHeight="1" hidden="1">
      <c r="A160" s="33" t="s">
        <v>167</v>
      </c>
      <c r="B160" s="106">
        <v>6</v>
      </c>
      <c r="C160" s="34">
        <v>904</v>
      </c>
      <c r="D160" s="34" t="s">
        <v>63</v>
      </c>
      <c r="E160" s="34" t="s">
        <v>65</v>
      </c>
      <c r="F160" s="34">
        <v>244</v>
      </c>
      <c r="G160" s="34">
        <v>21341</v>
      </c>
      <c r="H160" s="23">
        <v>0</v>
      </c>
    </row>
    <row r="161" spans="1:8" ht="15" customHeight="1" hidden="1" thickBot="1">
      <c r="A161" s="35" t="s">
        <v>125</v>
      </c>
      <c r="B161" s="108">
        <v>7</v>
      </c>
      <c r="C161" s="36">
        <v>904</v>
      </c>
      <c r="D161" s="36" t="s">
        <v>63</v>
      </c>
      <c r="E161" s="36" t="s">
        <v>65</v>
      </c>
      <c r="F161" s="36">
        <v>244</v>
      </c>
      <c r="G161" s="36">
        <v>21349</v>
      </c>
      <c r="H161" s="37">
        <v>0</v>
      </c>
    </row>
    <row r="162" spans="1:8" ht="15" customHeight="1" hidden="1">
      <c r="A162" s="83"/>
      <c r="B162" s="170"/>
      <c r="C162" s="84"/>
      <c r="D162" s="84"/>
      <c r="E162" s="84"/>
      <c r="F162" s="84"/>
      <c r="G162" s="84"/>
      <c r="H162" s="31"/>
    </row>
    <row r="163" spans="1:8" ht="38.25" customHeight="1" hidden="1">
      <c r="A163" s="322" t="s">
        <v>99</v>
      </c>
      <c r="B163" s="322"/>
      <c r="C163" s="326"/>
      <c r="D163" s="326"/>
      <c r="E163" s="326"/>
      <c r="F163" s="326"/>
      <c r="G163" s="322"/>
      <c r="H163" s="327"/>
    </row>
    <row r="164" spans="1:8" ht="15" customHeight="1" hidden="1" thickBot="1">
      <c r="A164" s="129"/>
      <c r="B164" s="129"/>
      <c r="C164" s="130"/>
      <c r="D164" s="130"/>
      <c r="E164" s="130"/>
      <c r="F164" s="130"/>
      <c r="G164" s="129"/>
      <c r="H164" s="131"/>
    </row>
    <row r="165" spans="1:8" ht="15" customHeight="1" hidden="1">
      <c r="A165" s="346" t="s">
        <v>7</v>
      </c>
      <c r="B165" s="344" t="s">
        <v>83</v>
      </c>
      <c r="C165" s="320" t="s">
        <v>8</v>
      </c>
      <c r="D165" s="320"/>
      <c r="E165" s="320"/>
      <c r="F165" s="320"/>
      <c r="G165" s="308" t="s">
        <v>84</v>
      </c>
      <c r="H165" s="136" t="s">
        <v>196</v>
      </c>
    </row>
    <row r="166" spans="1:8" ht="15" customHeight="1" hidden="1" thickBot="1">
      <c r="A166" s="347"/>
      <c r="B166" s="345"/>
      <c r="C166" s="137" t="s">
        <v>9</v>
      </c>
      <c r="D166" s="138" t="s">
        <v>10</v>
      </c>
      <c r="E166" s="138" t="s">
        <v>11</v>
      </c>
      <c r="F166" s="138" t="s">
        <v>12</v>
      </c>
      <c r="G166" s="353"/>
      <c r="H166" s="139" t="s">
        <v>85</v>
      </c>
    </row>
    <row r="167" spans="1:8" ht="15" customHeight="1" hidden="1" thickBot="1">
      <c r="A167" s="166">
        <v>1</v>
      </c>
      <c r="B167" s="167">
        <v>2</v>
      </c>
      <c r="C167" s="168">
        <v>3</v>
      </c>
      <c r="D167" s="168">
        <v>4</v>
      </c>
      <c r="E167" s="168">
        <v>5</v>
      </c>
      <c r="F167" s="168">
        <v>6</v>
      </c>
      <c r="G167" s="168">
        <v>7</v>
      </c>
      <c r="H167" s="169">
        <v>8</v>
      </c>
    </row>
    <row r="168" spans="1:8" ht="15" customHeight="1" hidden="1">
      <c r="A168" s="153" t="s">
        <v>13</v>
      </c>
      <c r="B168" s="145">
        <v>1</v>
      </c>
      <c r="C168" s="146">
        <v>904</v>
      </c>
      <c r="D168" s="146">
        <v>1003</v>
      </c>
      <c r="E168" s="154" t="s">
        <v>150</v>
      </c>
      <c r="F168" s="113">
        <v>244</v>
      </c>
      <c r="G168" s="113">
        <v>21000</v>
      </c>
      <c r="H168" s="148">
        <f>H170+H169</f>
        <v>0</v>
      </c>
    </row>
    <row r="169" spans="1:8" ht="15" customHeight="1" hidden="1">
      <c r="A169" s="171" t="s">
        <v>43</v>
      </c>
      <c r="B169" s="106">
        <v>2</v>
      </c>
      <c r="C169" s="28">
        <v>904</v>
      </c>
      <c r="D169" s="28">
        <v>1003</v>
      </c>
      <c r="E169" s="29" t="s">
        <v>150</v>
      </c>
      <c r="F169" s="28">
        <v>313</v>
      </c>
      <c r="G169" s="28">
        <v>21263</v>
      </c>
      <c r="H169" s="24">
        <v>0</v>
      </c>
    </row>
    <row r="170" spans="1:8" ht="15" customHeight="1" hidden="1">
      <c r="A170" s="171" t="s">
        <v>24</v>
      </c>
      <c r="B170" s="106">
        <v>3</v>
      </c>
      <c r="C170" s="28">
        <v>904</v>
      </c>
      <c r="D170" s="28">
        <v>1003</v>
      </c>
      <c r="E170" s="29" t="s">
        <v>150</v>
      </c>
      <c r="F170" s="28">
        <v>244</v>
      </c>
      <c r="G170" s="28">
        <v>21300</v>
      </c>
      <c r="H170" s="24">
        <f>H171</f>
        <v>0</v>
      </c>
    </row>
    <row r="171" spans="1:8" ht="15" customHeight="1" hidden="1">
      <c r="A171" s="151" t="s">
        <v>26</v>
      </c>
      <c r="B171" s="58">
        <v>4</v>
      </c>
      <c r="C171" s="28">
        <v>904</v>
      </c>
      <c r="D171" s="28">
        <v>1003</v>
      </c>
      <c r="E171" s="29" t="s">
        <v>150</v>
      </c>
      <c r="F171" s="28">
        <v>244</v>
      </c>
      <c r="G171" s="28">
        <v>21340</v>
      </c>
      <c r="H171" s="24">
        <f>H172</f>
        <v>0</v>
      </c>
    </row>
    <row r="172" spans="1:8" ht="15" customHeight="1" hidden="1" thickBot="1">
      <c r="A172" s="152" t="s">
        <v>95</v>
      </c>
      <c r="B172" s="108">
        <v>5</v>
      </c>
      <c r="C172" s="36">
        <v>904</v>
      </c>
      <c r="D172" s="36">
        <v>1003</v>
      </c>
      <c r="E172" s="127" t="s">
        <v>150</v>
      </c>
      <c r="F172" s="36">
        <v>244</v>
      </c>
      <c r="G172" s="36">
        <v>21342</v>
      </c>
      <c r="H172" s="37">
        <v>0</v>
      </c>
    </row>
    <row r="173" spans="1:8" ht="15" customHeight="1" hidden="1">
      <c r="A173" s="128"/>
      <c r="B173" s="128"/>
      <c r="C173" s="128"/>
      <c r="D173" s="128"/>
      <c r="E173" s="128"/>
      <c r="F173" s="128"/>
      <c r="G173" s="128"/>
      <c r="H173" s="128"/>
    </row>
    <row r="174" spans="1:8" ht="23.25" customHeight="1" hidden="1">
      <c r="A174" s="322" t="s">
        <v>186</v>
      </c>
      <c r="B174" s="322"/>
      <c r="C174" s="322"/>
      <c r="D174" s="322"/>
      <c r="E174" s="322"/>
      <c r="F174" s="322"/>
      <c r="G174" s="322"/>
      <c r="H174" s="322"/>
    </row>
    <row r="175" spans="1:8" ht="15" customHeight="1" hidden="1" thickBot="1">
      <c r="A175" s="129"/>
      <c r="B175" s="129"/>
      <c r="C175" s="130"/>
      <c r="D175" s="130"/>
      <c r="E175" s="130"/>
      <c r="F175" s="130"/>
      <c r="G175" s="129"/>
      <c r="H175" s="131"/>
    </row>
    <row r="176" spans="1:8" ht="15" customHeight="1" hidden="1">
      <c r="A176" s="346" t="s">
        <v>7</v>
      </c>
      <c r="B176" s="344" t="s">
        <v>83</v>
      </c>
      <c r="C176" s="348" t="s">
        <v>8</v>
      </c>
      <c r="D176" s="349"/>
      <c r="E176" s="349"/>
      <c r="F176" s="350"/>
      <c r="G176" s="351" t="s">
        <v>84</v>
      </c>
      <c r="H176" s="136" t="s">
        <v>196</v>
      </c>
    </row>
    <row r="177" spans="1:8" ht="15" customHeight="1" hidden="1" thickBot="1">
      <c r="A177" s="347"/>
      <c r="B177" s="345"/>
      <c r="C177" s="137" t="s">
        <v>9</v>
      </c>
      <c r="D177" s="138" t="s">
        <v>10</v>
      </c>
      <c r="E177" s="138" t="s">
        <v>11</v>
      </c>
      <c r="F177" s="138" t="s">
        <v>12</v>
      </c>
      <c r="G177" s="352"/>
      <c r="H177" s="139" t="s">
        <v>85</v>
      </c>
    </row>
    <row r="178" spans="1:8" ht="15" customHeight="1" hidden="1" thickBot="1">
      <c r="A178" s="166">
        <v>1</v>
      </c>
      <c r="B178" s="167">
        <v>2</v>
      </c>
      <c r="C178" s="168">
        <v>3</v>
      </c>
      <c r="D178" s="168">
        <v>4</v>
      </c>
      <c r="E178" s="168">
        <v>5</v>
      </c>
      <c r="F178" s="168">
        <v>6</v>
      </c>
      <c r="G178" s="168">
        <v>7</v>
      </c>
      <c r="H178" s="169">
        <v>8</v>
      </c>
    </row>
    <row r="179" spans="1:8" ht="15" customHeight="1" hidden="1">
      <c r="A179" s="82" t="s">
        <v>13</v>
      </c>
      <c r="B179" s="145">
        <v>1</v>
      </c>
      <c r="C179" s="113">
        <v>904</v>
      </c>
      <c r="D179" s="113">
        <v>1102</v>
      </c>
      <c r="E179" s="113" t="s">
        <v>113</v>
      </c>
      <c r="F179" s="113">
        <v>244</v>
      </c>
      <c r="G179" s="113">
        <v>21000</v>
      </c>
      <c r="H179" s="148">
        <f>H183</f>
        <v>0</v>
      </c>
    </row>
    <row r="180" spans="1:8" ht="15" customHeight="1" hidden="1">
      <c r="A180" s="65" t="s">
        <v>55</v>
      </c>
      <c r="B180" s="106">
        <v>2</v>
      </c>
      <c r="C180" s="28">
        <v>904</v>
      </c>
      <c r="D180" s="28">
        <v>1102</v>
      </c>
      <c r="E180" s="28" t="s">
        <v>113</v>
      </c>
      <c r="F180" s="28">
        <v>244</v>
      </c>
      <c r="G180" s="28">
        <v>21222</v>
      </c>
      <c r="H180" s="24">
        <v>0</v>
      </c>
    </row>
    <row r="181" spans="1:8" ht="15" customHeight="1" hidden="1">
      <c r="A181" s="33" t="s">
        <v>114</v>
      </c>
      <c r="B181" s="106">
        <v>3</v>
      </c>
      <c r="C181" s="34">
        <v>904</v>
      </c>
      <c r="D181" s="34">
        <v>1102</v>
      </c>
      <c r="E181" s="34" t="s">
        <v>113</v>
      </c>
      <c r="F181" s="34">
        <v>244</v>
      </c>
      <c r="G181" s="34">
        <v>21222</v>
      </c>
      <c r="H181" s="23">
        <v>0</v>
      </c>
    </row>
    <row r="182" spans="1:8" ht="15" customHeight="1" hidden="1">
      <c r="A182" s="65" t="s">
        <v>34</v>
      </c>
      <c r="B182" s="106">
        <v>4</v>
      </c>
      <c r="C182" s="85">
        <v>904</v>
      </c>
      <c r="D182" s="121">
        <v>1102</v>
      </c>
      <c r="E182" s="85" t="s">
        <v>113</v>
      </c>
      <c r="F182" s="85">
        <v>244</v>
      </c>
      <c r="G182" s="85">
        <v>21225</v>
      </c>
      <c r="H182" s="88">
        <v>0</v>
      </c>
    </row>
    <row r="183" spans="1:8" ht="15" customHeight="1" hidden="1">
      <c r="A183" s="65" t="s">
        <v>21</v>
      </c>
      <c r="B183" s="58">
        <v>7</v>
      </c>
      <c r="C183" s="28">
        <v>904</v>
      </c>
      <c r="D183" s="28">
        <v>1102</v>
      </c>
      <c r="E183" s="28" t="s">
        <v>113</v>
      </c>
      <c r="F183" s="28">
        <v>244</v>
      </c>
      <c r="G183" s="28">
        <v>21226</v>
      </c>
      <c r="H183" s="24">
        <f>H184</f>
        <v>0</v>
      </c>
    </row>
    <row r="184" spans="1:8" ht="15" customHeight="1" hidden="1">
      <c r="A184" s="33" t="s">
        <v>187</v>
      </c>
      <c r="B184" s="106">
        <v>8</v>
      </c>
      <c r="C184" s="34">
        <v>904</v>
      </c>
      <c r="D184" s="34">
        <v>1102</v>
      </c>
      <c r="E184" s="34" t="s">
        <v>113</v>
      </c>
      <c r="F184" s="34">
        <v>244</v>
      </c>
      <c r="G184" s="34">
        <v>21226</v>
      </c>
      <c r="H184" s="23">
        <v>0</v>
      </c>
    </row>
    <row r="185" spans="1:8" ht="15" customHeight="1" hidden="1">
      <c r="A185" s="65" t="s">
        <v>24</v>
      </c>
      <c r="B185" s="106">
        <v>9</v>
      </c>
      <c r="C185" s="28">
        <v>904</v>
      </c>
      <c r="D185" s="28">
        <v>1102</v>
      </c>
      <c r="E185" s="28" t="s">
        <v>113</v>
      </c>
      <c r="F185" s="28">
        <v>244</v>
      </c>
      <c r="G185" s="28">
        <v>21300</v>
      </c>
      <c r="H185" s="24">
        <v>0</v>
      </c>
    </row>
    <row r="186" spans="1:8" ht="15" customHeight="1" hidden="1">
      <c r="A186" s="65" t="s">
        <v>25</v>
      </c>
      <c r="B186" s="58">
        <v>10</v>
      </c>
      <c r="C186" s="28">
        <v>904</v>
      </c>
      <c r="D186" s="28">
        <v>1102</v>
      </c>
      <c r="E186" s="28" t="s">
        <v>113</v>
      </c>
      <c r="F186" s="28">
        <v>244</v>
      </c>
      <c r="G186" s="28">
        <v>21310</v>
      </c>
      <c r="H186" s="24">
        <v>0</v>
      </c>
    </row>
    <row r="187" spans="1:8" ht="15" customHeight="1" hidden="1">
      <c r="A187" s="65" t="s">
        <v>26</v>
      </c>
      <c r="B187" s="106">
        <v>11</v>
      </c>
      <c r="C187" s="28">
        <v>904</v>
      </c>
      <c r="D187" s="28">
        <v>1102</v>
      </c>
      <c r="E187" s="28" t="s">
        <v>113</v>
      </c>
      <c r="F187" s="28">
        <v>244</v>
      </c>
      <c r="G187" s="28">
        <v>21340</v>
      </c>
      <c r="H187" s="24">
        <v>0</v>
      </c>
    </row>
    <row r="188" spans="1:8" ht="15" customHeight="1" hidden="1">
      <c r="A188" s="128"/>
      <c r="B188" s="128"/>
      <c r="C188" s="128"/>
      <c r="D188" s="128"/>
      <c r="E188" s="128"/>
      <c r="F188" s="128"/>
      <c r="G188" s="128"/>
      <c r="H188" s="128"/>
    </row>
    <row r="189" spans="1:8" ht="25.5" customHeight="1" hidden="1">
      <c r="A189" s="322" t="s">
        <v>129</v>
      </c>
      <c r="B189" s="322"/>
      <c r="C189" s="322"/>
      <c r="D189" s="322"/>
      <c r="E189" s="322"/>
      <c r="F189" s="322"/>
      <c r="G189" s="322"/>
      <c r="H189" s="322"/>
    </row>
    <row r="190" spans="1:8" ht="15" customHeight="1" hidden="1" thickBot="1">
      <c r="A190" s="129"/>
      <c r="B190" s="129"/>
      <c r="C190" s="130"/>
      <c r="D190" s="130"/>
      <c r="E190" s="130"/>
      <c r="F190" s="130"/>
      <c r="G190" s="129"/>
      <c r="H190" s="131"/>
    </row>
    <row r="191" spans="1:8" ht="15" customHeight="1" hidden="1">
      <c r="A191" s="346" t="s">
        <v>7</v>
      </c>
      <c r="B191" s="344" t="s">
        <v>83</v>
      </c>
      <c r="C191" s="348" t="s">
        <v>8</v>
      </c>
      <c r="D191" s="349"/>
      <c r="E191" s="349"/>
      <c r="F191" s="350"/>
      <c r="G191" s="351" t="s">
        <v>84</v>
      </c>
      <c r="H191" s="136" t="s">
        <v>196</v>
      </c>
    </row>
    <row r="192" spans="1:8" ht="15" customHeight="1" hidden="1" thickBot="1">
      <c r="A192" s="347"/>
      <c r="B192" s="345"/>
      <c r="C192" s="137" t="s">
        <v>9</v>
      </c>
      <c r="D192" s="138" t="s">
        <v>10</v>
      </c>
      <c r="E192" s="138" t="s">
        <v>11</v>
      </c>
      <c r="F192" s="138" t="s">
        <v>12</v>
      </c>
      <c r="G192" s="352"/>
      <c r="H192" s="139" t="s">
        <v>85</v>
      </c>
    </row>
    <row r="193" spans="1:8" ht="15" customHeight="1" hidden="1" thickBot="1">
      <c r="A193" s="166">
        <v>1</v>
      </c>
      <c r="B193" s="167">
        <v>2</v>
      </c>
      <c r="C193" s="168">
        <v>3</v>
      </c>
      <c r="D193" s="168">
        <v>4</v>
      </c>
      <c r="E193" s="168">
        <v>5</v>
      </c>
      <c r="F193" s="168">
        <v>6</v>
      </c>
      <c r="G193" s="168">
        <v>7</v>
      </c>
      <c r="H193" s="169">
        <v>8</v>
      </c>
    </row>
    <row r="194" spans="1:8" ht="15" customHeight="1" hidden="1">
      <c r="A194" s="82" t="s">
        <v>13</v>
      </c>
      <c r="B194" s="145">
        <v>1</v>
      </c>
      <c r="C194" s="113">
        <v>904</v>
      </c>
      <c r="D194" s="154" t="s">
        <v>169</v>
      </c>
      <c r="E194" s="113" t="s">
        <v>185</v>
      </c>
      <c r="F194" s="113">
        <v>244</v>
      </c>
      <c r="G194" s="113">
        <v>21300</v>
      </c>
      <c r="H194" s="148">
        <f>H195+H201</f>
        <v>0</v>
      </c>
    </row>
    <row r="195" spans="1:8" ht="15" customHeight="1" hidden="1">
      <c r="A195" s="65" t="s">
        <v>17</v>
      </c>
      <c r="B195" s="106">
        <v>2</v>
      </c>
      <c r="C195" s="85">
        <v>904</v>
      </c>
      <c r="D195" s="85" t="s">
        <v>169</v>
      </c>
      <c r="E195" s="85" t="s">
        <v>170</v>
      </c>
      <c r="F195" s="85">
        <v>244</v>
      </c>
      <c r="G195" s="85">
        <v>21220</v>
      </c>
      <c r="H195" s="88">
        <f>H196+H198</f>
        <v>0</v>
      </c>
    </row>
    <row r="196" spans="1:8" ht="15" customHeight="1" hidden="1">
      <c r="A196" s="65" t="s">
        <v>18</v>
      </c>
      <c r="B196" s="106">
        <v>3</v>
      </c>
      <c r="C196" s="85">
        <v>904</v>
      </c>
      <c r="D196" s="85" t="s">
        <v>169</v>
      </c>
      <c r="E196" s="85" t="s">
        <v>170</v>
      </c>
      <c r="F196" s="85">
        <v>244</v>
      </c>
      <c r="G196" s="85">
        <v>21222</v>
      </c>
      <c r="H196" s="88">
        <f>H197</f>
        <v>0</v>
      </c>
    </row>
    <row r="197" spans="1:8" ht="15" customHeight="1" hidden="1">
      <c r="A197" s="118" t="s">
        <v>182</v>
      </c>
      <c r="B197" s="106">
        <v>4</v>
      </c>
      <c r="C197" s="34">
        <v>904</v>
      </c>
      <c r="D197" s="34" t="s">
        <v>169</v>
      </c>
      <c r="E197" s="34" t="s">
        <v>170</v>
      </c>
      <c r="F197" s="34">
        <v>244</v>
      </c>
      <c r="G197" s="34">
        <v>21222</v>
      </c>
      <c r="H197" s="23">
        <v>0</v>
      </c>
    </row>
    <row r="198" spans="1:8" ht="15" customHeight="1" hidden="1">
      <c r="A198" s="5" t="s">
        <v>21</v>
      </c>
      <c r="B198" s="56">
        <v>5</v>
      </c>
      <c r="C198" s="6">
        <v>904</v>
      </c>
      <c r="D198" s="6"/>
      <c r="E198" s="18"/>
      <c r="F198" s="6">
        <v>244</v>
      </c>
      <c r="G198" s="6">
        <v>21226</v>
      </c>
      <c r="H198" s="24">
        <f>H200+H199</f>
        <v>0</v>
      </c>
    </row>
    <row r="199" spans="1:8" ht="15" customHeight="1" hidden="1">
      <c r="A199" s="38" t="s">
        <v>190</v>
      </c>
      <c r="B199" s="57">
        <v>6</v>
      </c>
      <c r="C199" s="198">
        <v>904</v>
      </c>
      <c r="D199" s="198" t="s">
        <v>191</v>
      </c>
      <c r="E199" s="198" t="s">
        <v>189</v>
      </c>
      <c r="F199" s="198">
        <v>244</v>
      </c>
      <c r="G199" s="198">
        <v>21226</v>
      </c>
      <c r="H199" s="90">
        <v>0</v>
      </c>
    </row>
    <row r="200" spans="1:8" ht="15" customHeight="1" hidden="1">
      <c r="A200" s="4" t="s">
        <v>183</v>
      </c>
      <c r="B200" s="57">
        <v>6</v>
      </c>
      <c r="C200" s="3">
        <v>904</v>
      </c>
      <c r="D200" s="3" t="s">
        <v>169</v>
      </c>
      <c r="E200" s="3" t="s">
        <v>170</v>
      </c>
      <c r="F200" s="3">
        <v>244</v>
      </c>
      <c r="G200" s="3">
        <v>21226</v>
      </c>
      <c r="H200" s="23">
        <v>0</v>
      </c>
    </row>
    <row r="201" spans="1:8" ht="15" customHeight="1" hidden="1">
      <c r="A201" s="65" t="s">
        <v>24</v>
      </c>
      <c r="B201" s="106">
        <v>7</v>
      </c>
      <c r="C201" s="28">
        <v>904</v>
      </c>
      <c r="D201" s="28" t="s">
        <v>169</v>
      </c>
      <c r="E201" s="28" t="s">
        <v>170</v>
      </c>
      <c r="F201" s="28">
        <v>244</v>
      </c>
      <c r="G201" s="28">
        <v>21300</v>
      </c>
      <c r="H201" s="24">
        <f>H202+H203</f>
        <v>0</v>
      </c>
    </row>
    <row r="202" spans="1:8" ht="15" customHeight="1" hidden="1">
      <c r="A202" s="65" t="s">
        <v>25</v>
      </c>
      <c r="B202" s="58">
        <v>8</v>
      </c>
      <c r="C202" s="28">
        <v>904</v>
      </c>
      <c r="D202" s="28" t="s">
        <v>169</v>
      </c>
      <c r="E202" s="28" t="s">
        <v>170</v>
      </c>
      <c r="F202" s="28">
        <v>244</v>
      </c>
      <c r="G202" s="28">
        <v>21310</v>
      </c>
      <c r="H202" s="24">
        <v>0</v>
      </c>
    </row>
    <row r="203" spans="1:8" ht="15" customHeight="1" hidden="1">
      <c r="A203" s="189" t="s">
        <v>26</v>
      </c>
      <c r="B203" s="190">
        <v>9</v>
      </c>
      <c r="C203" s="191">
        <v>904</v>
      </c>
      <c r="D203" s="192" t="s">
        <v>169</v>
      </c>
      <c r="E203" s="191" t="s">
        <v>185</v>
      </c>
      <c r="F203" s="191">
        <v>244</v>
      </c>
      <c r="G203" s="191">
        <v>21340</v>
      </c>
      <c r="H203" s="193">
        <f>SUM(H204:H212)</f>
        <v>0</v>
      </c>
    </row>
    <row r="204" spans="1:8" ht="15" customHeight="1" hidden="1">
      <c r="A204" s="194" t="s">
        <v>184</v>
      </c>
      <c r="B204" s="195">
        <v>10</v>
      </c>
      <c r="C204" s="124">
        <v>904</v>
      </c>
      <c r="D204" s="125" t="s">
        <v>169</v>
      </c>
      <c r="E204" s="124" t="s">
        <v>170</v>
      </c>
      <c r="F204" s="124">
        <v>244</v>
      </c>
      <c r="G204" s="124">
        <v>21345</v>
      </c>
      <c r="H204" s="196">
        <v>0</v>
      </c>
    </row>
    <row r="205" spans="1:8" ht="15" customHeight="1" hidden="1">
      <c r="A205" s="33" t="s">
        <v>128</v>
      </c>
      <c r="B205" s="106">
        <v>11</v>
      </c>
      <c r="C205" s="34">
        <v>904</v>
      </c>
      <c r="D205" s="120" t="s">
        <v>127</v>
      </c>
      <c r="E205" s="34" t="s">
        <v>176</v>
      </c>
      <c r="F205" s="34">
        <v>244</v>
      </c>
      <c r="G205" s="34">
        <v>21349</v>
      </c>
      <c r="H205" s="23">
        <v>0</v>
      </c>
    </row>
    <row r="206" spans="1:8" ht="15" customHeight="1" hidden="1">
      <c r="A206" s="33" t="s">
        <v>178</v>
      </c>
      <c r="B206" s="106">
        <v>12</v>
      </c>
      <c r="C206" s="34">
        <v>904</v>
      </c>
      <c r="D206" s="34" t="s">
        <v>127</v>
      </c>
      <c r="E206" s="34" t="s">
        <v>177</v>
      </c>
      <c r="F206" s="34">
        <v>244</v>
      </c>
      <c r="G206" s="34">
        <v>21349</v>
      </c>
      <c r="H206" s="23">
        <v>0</v>
      </c>
    </row>
    <row r="207" spans="1:8" ht="15" customHeight="1" hidden="1">
      <c r="A207" s="33" t="s">
        <v>171</v>
      </c>
      <c r="B207" s="106">
        <v>13</v>
      </c>
      <c r="C207" s="34">
        <v>904</v>
      </c>
      <c r="D207" s="34" t="s">
        <v>169</v>
      </c>
      <c r="E207" s="34" t="s">
        <v>170</v>
      </c>
      <c r="F207" s="34">
        <v>244</v>
      </c>
      <c r="G207" s="34">
        <v>21349</v>
      </c>
      <c r="H207" s="23">
        <v>0</v>
      </c>
    </row>
    <row r="208" spans="1:8" ht="15" customHeight="1" hidden="1">
      <c r="A208" s="122" t="s">
        <v>168</v>
      </c>
      <c r="B208" s="106">
        <v>14</v>
      </c>
      <c r="C208" s="34">
        <v>904</v>
      </c>
      <c r="D208" s="120" t="s">
        <v>169</v>
      </c>
      <c r="E208" s="34" t="s">
        <v>170</v>
      </c>
      <c r="F208" s="34">
        <v>244</v>
      </c>
      <c r="G208" s="34">
        <v>21349</v>
      </c>
      <c r="H208" s="23">
        <v>0</v>
      </c>
    </row>
    <row r="209" spans="1:8" ht="15" customHeight="1" hidden="1">
      <c r="A209" s="33" t="s">
        <v>179</v>
      </c>
      <c r="B209" s="106">
        <v>15</v>
      </c>
      <c r="C209" s="34">
        <v>904</v>
      </c>
      <c r="D209" s="34" t="s">
        <v>127</v>
      </c>
      <c r="E209" s="34" t="s">
        <v>180</v>
      </c>
      <c r="F209" s="34">
        <v>244</v>
      </c>
      <c r="G209" s="34">
        <v>21349</v>
      </c>
      <c r="H209" s="23">
        <v>0</v>
      </c>
    </row>
    <row r="210" spans="1:8" ht="15" customHeight="1" hidden="1">
      <c r="A210" s="33" t="s">
        <v>172</v>
      </c>
      <c r="B210" s="106">
        <v>16</v>
      </c>
      <c r="C210" s="34">
        <v>904</v>
      </c>
      <c r="D210" s="34" t="s">
        <v>169</v>
      </c>
      <c r="E210" s="34" t="s">
        <v>175</v>
      </c>
      <c r="F210" s="34">
        <v>244</v>
      </c>
      <c r="G210" s="34">
        <v>21349</v>
      </c>
      <c r="H210" s="23">
        <v>0</v>
      </c>
    </row>
    <row r="211" spans="1:8" ht="15" customHeight="1" hidden="1">
      <c r="A211" s="33" t="s">
        <v>131</v>
      </c>
      <c r="B211" s="106">
        <v>17</v>
      </c>
      <c r="C211" s="34">
        <v>904</v>
      </c>
      <c r="D211" s="34" t="s">
        <v>169</v>
      </c>
      <c r="E211" s="34" t="s">
        <v>173</v>
      </c>
      <c r="F211" s="34">
        <v>244</v>
      </c>
      <c r="G211" s="34">
        <v>21349</v>
      </c>
      <c r="H211" s="23">
        <v>0</v>
      </c>
    </row>
    <row r="212" spans="1:8" ht="15" customHeight="1" hidden="1">
      <c r="A212" s="33" t="s">
        <v>174</v>
      </c>
      <c r="B212" s="106">
        <v>18</v>
      </c>
      <c r="C212" s="34">
        <v>904</v>
      </c>
      <c r="D212" s="34" t="s">
        <v>169</v>
      </c>
      <c r="E212" s="34" t="s">
        <v>181</v>
      </c>
      <c r="F212" s="34">
        <v>244</v>
      </c>
      <c r="G212" s="34">
        <v>21349</v>
      </c>
      <c r="H212" s="23">
        <v>0</v>
      </c>
    </row>
    <row r="213" spans="1:8" ht="15" customHeight="1">
      <c r="A213" s="128"/>
      <c r="B213" s="128"/>
      <c r="C213" s="128"/>
      <c r="D213" s="128"/>
      <c r="E213" s="128"/>
      <c r="F213" s="128"/>
      <c r="G213" s="128"/>
      <c r="H213" s="128"/>
    </row>
    <row r="214" spans="1:8" ht="15" customHeight="1" hidden="1">
      <c r="A214" s="128"/>
      <c r="B214" s="128"/>
      <c r="C214" s="128"/>
      <c r="D214" s="128"/>
      <c r="E214" s="128"/>
      <c r="F214" s="128"/>
      <c r="G214" s="172" t="s">
        <v>86</v>
      </c>
      <c r="H214" s="160" t="s">
        <v>102</v>
      </c>
    </row>
    <row r="215" spans="1:8" ht="15" customHeight="1" hidden="1">
      <c r="A215" s="128"/>
      <c r="B215" s="128"/>
      <c r="C215" s="128"/>
      <c r="D215" s="128"/>
      <c r="E215" s="128"/>
      <c r="F215" s="128"/>
      <c r="G215" s="128"/>
      <c r="H215" s="128"/>
    </row>
    <row r="216" spans="1:8" ht="15" customHeight="1" hidden="1">
      <c r="A216" s="328" t="s">
        <v>139</v>
      </c>
      <c r="B216" s="328"/>
      <c r="C216" s="328"/>
      <c r="D216" s="328"/>
      <c r="E216" s="328"/>
      <c r="F216" s="328"/>
      <c r="G216" s="328"/>
      <c r="H216" s="328"/>
    </row>
    <row r="217" spans="1:8" ht="15" customHeight="1" hidden="1" thickBot="1">
      <c r="A217" s="132"/>
      <c r="B217" s="132"/>
      <c r="C217" s="132"/>
      <c r="D217" s="132"/>
      <c r="E217" s="132"/>
      <c r="F217" s="132"/>
      <c r="G217" s="133"/>
      <c r="H217" s="134"/>
    </row>
    <row r="218" spans="1:8" ht="15" customHeight="1" hidden="1">
      <c r="A218" s="346" t="s">
        <v>7</v>
      </c>
      <c r="B218" s="344" t="s">
        <v>83</v>
      </c>
      <c r="C218" s="348" t="s">
        <v>8</v>
      </c>
      <c r="D218" s="349"/>
      <c r="E218" s="349"/>
      <c r="F218" s="350"/>
      <c r="G218" s="351" t="s">
        <v>84</v>
      </c>
      <c r="H218" s="136" t="s">
        <v>138</v>
      </c>
    </row>
    <row r="219" spans="1:8" ht="15" customHeight="1" hidden="1" thickBot="1">
      <c r="A219" s="347"/>
      <c r="B219" s="345"/>
      <c r="C219" s="137" t="s">
        <v>9</v>
      </c>
      <c r="D219" s="138" t="s">
        <v>10</v>
      </c>
      <c r="E219" s="138" t="s">
        <v>11</v>
      </c>
      <c r="F219" s="138" t="s">
        <v>12</v>
      </c>
      <c r="G219" s="352"/>
      <c r="H219" s="139" t="s">
        <v>85</v>
      </c>
    </row>
    <row r="220" spans="1:8" ht="15" customHeight="1" hidden="1" thickBot="1">
      <c r="A220" s="173">
        <v>1</v>
      </c>
      <c r="B220" s="174">
        <v>2</v>
      </c>
      <c r="C220" s="175">
        <v>3</v>
      </c>
      <c r="D220" s="175">
        <v>4</v>
      </c>
      <c r="E220" s="175">
        <v>5</v>
      </c>
      <c r="F220" s="175">
        <v>6</v>
      </c>
      <c r="G220" s="175">
        <v>7</v>
      </c>
      <c r="H220" s="176">
        <v>8</v>
      </c>
    </row>
    <row r="221" spans="1:8" ht="15" customHeight="1" hidden="1">
      <c r="A221" s="177" t="s">
        <v>13</v>
      </c>
      <c r="B221" s="145">
        <v>1</v>
      </c>
      <c r="C221" s="135">
        <v>904</v>
      </c>
      <c r="D221" s="135" t="s">
        <v>38</v>
      </c>
      <c r="E221" s="178" t="s">
        <v>152</v>
      </c>
      <c r="F221" s="135"/>
      <c r="G221" s="135">
        <v>21000</v>
      </c>
      <c r="H221" s="116" t="e">
        <f>H222+H235+H261+H262+H266+H264+H263+H265</f>
        <v>#REF!</v>
      </c>
    </row>
    <row r="222" spans="1:8" ht="15" customHeight="1" hidden="1">
      <c r="A222" s="92" t="s">
        <v>14</v>
      </c>
      <c r="B222" s="58">
        <v>2</v>
      </c>
      <c r="C222" s="98">
        <v>904</v>
      </c>
      <c r="D222" s="98" t="s">
        <v>38</v>
      </c>
      <c r="E222" s="98" t="s">
        <v>149</v>
      </c>
      <c r="F222" s="98">
        <v>111</v>
      </c>
      <c r="G222" s="98">
        <v>21210</v>
      </c>
      <c r="H222" s="95">
        <f>H223+H228+H231</f>
        <v>140000</v>
      </c>
    </row>
    <row r="223" spans="1:8" ht="15" customHeight="1" hidden="1">
      <c r="A223" s="91" t="s">
        <v>39</v>
      </c>
      <c r="B223" s="58">
        <v>3</v>
      </c>
      <c r="C223" s="98">
        <v>904</v>
      </c>
      <c r="D223" s="98" t="s">
        <v>38</v>
      </c>
      <c r="E223" s="98" t="s">
        <v>153</v>
      </c>
      <c r="F223" s="98">
        <v>111</v>
      </c>
      <c r="G223" s="98">
        <v>21211</v>
      </c>
      <c r="H223" s="95">
        <f>H224+H225+H226+H227</f>
        <v>140000</v>
      </c>
    </row>
    <row r="224" spans="1:8" ht="15" customHeight="1" hidden="1">
      <c r="A224" s="92" t="s">
        <v>39</v>
      </c>
      <c r="B224" s="106">
        <v>4</v>
      </c>
      <c r="C224" s="104">
        <v>904</v>
      </c>
      <c r="D224" s="104" t="s">
        <v>38</v>
      </c>
      <c r="E224" s="104" t="s">
        <v>149</v>
      </c>
      <c r="F224" s="104">
        <v>111</v>
      </c>
      <c r="G224" s="104">
        <v>21211</v>
      </c>
      <c r="H224" s="96">
        <f>H75</f>
        <v>0</v>
      </c>
    </row>
    <row r="225" spans="1:8" ht="15" customHeight="1" hidden="1">
      <c r="A225" s="92" t="s">
        <v>39</v>
      </c>
      <c r="B225" s="106">
        <v>5</v>
      </c>
      <c r="C225" s="104">
        <v>904</v>
      </c>
      <c r="D225" s="104" t="s">
        <v>38</v>
      </c>
      <c r="E225" s="107" t="s">
        <v>151</v>
      </c>
      <c r="F225" s="104">
        <v>111</v>
      </c>
      <c r="G225" s="104">
        <v>21211</v>
      </c>
      <c r="H225" s="96">
        <f>H96</f>
        <v>0</v>
      </c>
    </row>
    <row r="226" spans="1:8" ht="15" customHeight="1" hidden="1">
      <c r="A226" s="92" t="s">
        <v>39</v>
      </c>
      <c r="B226" s="106">
        <v>6</v>
      </c>
      <c r="C226" s="104">
        <v>904</v>
      </c>
      <c r="D226" s="104" t="s">
        <v>91</v>
      </c>
      <c r="E226" s="104" t="s">
        <v>149</v>
      </c>
      <c r="F226" s="104">
        <v>111</v>
      </c>
      <c r="G226" s="104">
        <v>21211</v>
      </c>
      <c r="H226" s="96">
        <f>H106</f>
        <v>0</v>
      </c>
    </row>
    <row r="227" spans="1:8" ht="15" customHeight="1" hidden="1">
      <c r="A227" s="92" t="s">
        <v>162</v>
      </c>
      <c r="B227" s="106">
        <v>4</v>
      </c>
      <c r="C227" s="104">
        <v>904</v>
      </c>
      <c r="D227" s="104" t="s">
        <v>38</v>
      </c>
      <c r="E227" s="104" t="s">
        <v>149</v>
      </c>
      <c r="F227" s="104">
        <v>111</v>
      </c>
      <c r="G227" s="104">
        <v>21266</v>
      </c>
      <c r="H227" s="96">
        <v>140000</v>
      </c>
    </row>
    <row r="228" spans="1:8" ht="15" customHeight="1" hidden="1">
      <c r="A228" s="91" t="s">
        <v>15</v>
      </c>
      <c r="B228" s="58">
        <v>7</v>
      </c>
      <c r="C228" s="98">
        <v>904</v>
      </c>
      <c r="D228" s="104" t="s">
        <v>38</v>
      </c>
      <c r="E228" s="98" t="s">
        <v>152</v>
      </c>
      <c r="F228" s="98">
        <v>112</v>
      </c>
      <c r="G228" s="98">
        <v>21212</v>
      </c>
      <c r="H228" s="95">
        <f>H229+H230</f>
        <v>0</v>
      </c>
    </row>
    <row r="229" spans="1:8" ht="15" customHeight="1" hidden="1">
      <c r="A229" s="92" t="s">
        <v>16</v>
      </c>
      <c r="B229" s="106">
        <v>8</v>
      </c>
      <c r="C229" s="104">
        <v>904</v>
      </c>
      <c r="D229" s="104" t="s">
        <v>38</v>
      </c>
      <c r="E229" s="98" t="s">
        <v>154</v>
      </c>
      <c r="F229" s="104">
        <v>112</v>
      </c>
      <c r="G229" s="104">
        <v>21212</v>
      </c>
      <c r="H229" s="96">
        <f>H24</f>
        <v>0</v>
      </c>
    </row>
    <row r="230" spans="1:8" ht="15" customHeight="1" hidden="1">
      <c r="A230" s="92" t="s">
        <v>45</v>
      </c>
      <c r="B230" s="106">
        <v>9</v>
      </c>
      <c r="C230" s="104">
        <v>904</v>
      </c>
      <c r="D230" s="104" t="s">
        <v>38</v>
      </c>
      <c r="E230" s="98" t="s">
        <v>155</v>
      </c>
      <c r="F230" s="104">
        <v>112</v>
      </c>
      <c r="G230" s="104">
        <v>21212</v>
      </c>
      <c r="H230" s="96">
        <f>H25</f>
        <v>0</v>
      </c>
    </row>
    <row r="231" spans="1:8" ht="15" customHeight="1" hidden="1">
      <c r="A231" s="91" t="s">
        <v>40</v>
      </c>
      <c r="B231" s="58">
        <v>10</v>
      </c>
      <c r="C231" s="98">
        <v>904</v>
      </c>
      <c r="D231" s="98" t="s">
        <v>38</v>
      </c>
      <c r="E231" s="98" t="s">
        <v>153</v>
      </c>
      <c r="F231" s="98">
        <v>119</v>
      </c>
      <c r="G231" s="98">
        <v>21213</v>
      </c>
      <c r="H231" s="95">
        <f>H232+H233+H234</f>
        <v>0</v>
      </c>
    </row>
    <row r="232" spans="1:8" ht="15" customHeight="1" hidden="1">
      <c r="A232" s="92" t="s">
        <v>40</v>
      </c>
      <c r="B232" s="106">
        <v>11</v>
      </c>
      <c r="C232" s="104">
        <v>904</v>
      </c>
      <c r="D232" s="104" t="s">
        <v>38</v>
      </c>
      <c r="E232" s="104" t="s">
        <v>149</v>
      </c>
      <c r="F232" s="104">
        <v>119</v>
      </c>
      <c r="G232" s="104">
        <v>21213</v>
      </c>
      <c r="H232" s="96">
        <f>H77</f>
        <v>0</v>
      </c>
    </row>
    <row r="233" spans="1:8" ht="15" customHeight="1" hidden="1">
      <c r="A233" s="92" t="s">
        <v>40</v>
      </c>
      <c r="B233" s="106">
        <v>12</v>
      </c>
      <c r="C233" s="104">
        <v>904</v>
      </c>
      <c r="D233" s="104" t="s">
        <v>38</v>
      </c>
      <c r="E233" s="107" t="s">
        <v>151</v>
      </c>
      <c r="F233" s="104">
        <v>119</v>
      </c>
      <c r="G233" s="104">
        <v>21213</v>
      </c>
      <c r="H233" s="96">
        <f>H97</f>
        <v>0</v>
      </c>
    </row>
    <row r="234" spans="1:8" ht="15" customHeight="1" hidden="1">
      <c r="A234" s="92" t="s">
        <v>40</v>
      </c>
      <c r="B234" s="106">
        <v>13</v>
      </c>
      <c r="C234" s="104">
        <v>904</v>
      </c>
      <c r="D234" s="104" t="s">
        <v>91</v>
      </c>
      <c r="E234" s="104" t="s">
        <v>149</v>
      </c>
      <c r="F234" s="104">
        <v>119</v>
      </c>
      <c r="G234" s="104">
        <v>21213</v>
      </c>
      <c r="H234" s="96">
        <f>H107</f>
        <v>0</v>
      </c>
    </row>
    <row r="235" spans="1:8" ht="15" customHeight="1" hidden="1">
      <c r="A235" s="91" t="s">
        <v>17</v>
      </c>
      <c r="B235" s="58">
        <v>14</v>
      </c>
      <c r="C235" s="98">
        <v>904</v>
      </c>
      <c r="D235" s="104" t="s">
        <v>38</v>
      </c>
      <c r="E235" s="99" t="s">
        <v>156</v>
      </c>
      <c r="F235" s="98" t="s">
        <v>27</v>
      </c>
      <c r="G235" s="98">
        <v>21220</v>
      </c>
      <c r="H235" s="95" t="e">
        <f>H236+H237+H238+H239+H243+H247+H253</f>
        <v>#REF!</v>
      </c>
    </row>
    <row r="236" spans="1:8" ht="15" customHeight="1" hidden="1">
      <c r="A236" s="91" t="s">
        <v>28</v>
      </c>
      <c r="B236" s="58">
        <v>15</v>
      </c>
      <c r="C236" s="98">
        <v>904</v>
      </c>
      <c r="D236" s="98" t="s">
        <v>38</v>
      </c>
      <c r="E236" s="98" t="s">
        <v>149</v>
      </c>
      <c r="F236" s="98">
        <v>244</v>
      </c>
      <c r="G236" s="98">
        <v>21221</v>
      </c>
      <c r="H236" s="95">
        <f>H79</f>
        <v>0</v>
      </c>
    </row>
    <row r="237" spans="1:8" ht="15" customHeight="1" hidden="1">
      <c r="A237" s="91" t="s">
        <v>29</v>
      </c>
      <c r="B237" s="58">
        <v>16</v>
      </c>
      <c r="C237" s="98">
        <v>904</v>
      </c>
      <c r="D237" s="98" t="s">
        <v>38</v>
      </c>
      <c r="E237" s="99" t="s">
        <v>148</v>
      </c>
      <c r="F237" s="98">
        <v>244</v>
      </c>
      <c r="G237" s="98">
        <v>21221</v>
      </c>
      <c r="H237" s="95">
        <f>H27</f>
        <v>0</v>
      </c>
    </row>
    <row r="238" spans="1:8" ht="15" customHeight="1" hidden="1">
      <c r="A238" s="91" t="s">
        <v>30</v>
      </c>
      <c r="B238" s="58">
        <v>17</v>
      </c>
      <c r="C238" s="98">
        <v>904</v>
      </c>
      <c r="D238" s="98" t="s">
        <v>38</v>
      </c>
      <c r="E238" s="99" t="s">
        <v>148</v>
      </c>
      <c r="F238" s="98">
        <v>244</v>
      </c>
      <c r="G238" s="98">
        <v>21221</v>
      </c>
      <c r="H238" s="95">
        <f>H28</f>
        <v>0</v>
      </c>
    </row>
    <row r="239" spans="1:8" ht="15" customHeight="1" hidden="1">
      <c r="A239" s="91" t="s">
        <v>18</v>
      </c>
      <c r="B239" s="58">
        <v>18</v>
      </c>
      <c r="C239" s="98">
        <v>904</v>
      </c>
      <c r="D239" s="98" t="s">
        <v>38</v>
      </c>
      <c r="E239" s="99" t="s">
        <v>148</v>
      </c>
      <c r="F239" s="98"/>
      <c r="G239" s="98">
        <v>21222</v>
      </c>
      <c r="H239" s="95">
        <f>H241</f>
        <v>0</v>
      </c>
    </row>
    <row r="240" spans="1:8" ht="15" customHeight="1" hidden="1">
      <c r="A240" s="118" t="s">
        <v>122</v>
      </c>
      <c r="B240" s="106">
        <v>19</v>
      </c>
      <c r="C240" s="104">
        <v>904</v>
      </c>
      <c r="D240" s="104" t="s">
        <v>68</v>
      </c>
      <c r="E240" s="104" t="s">
        <v>123</v>
      </c>
      <c r="F240" s="104">
        <v>244</v>
      </c>
      <c r="G240" s="104">
        <v>21222</v>
      </c>
      <c r="H240" s="96">
        <f>H117</f>
        <v>0</v>
      </c>
    </row>
    <row r="241" spans="1:8" ht="15" customHeight="1" hidden="1">
      <c r="A241" s="33" t="s">
        <v>19</v>
      </c>
      <c r="B241" s="106">
        <v>20</v>
      </c>
      <c r="C241" s="104">
        <v>904</v>
      </c>
      <c r="D241" s="104" t="s">
        <v>38</v>
      </c>
      <c r="E241" s="104" t="s">
        <v>154</v>
      </c>
      <c r="F241" s="104">
        <v>112</v>
      </c>
      <c r="G241" s="104">
        <v>21222</v>
      </c>
      <c r="H241" s="96">
        <f>H30</f>
        <v>0</v>
      </c>
    </row>
    <row r="242" spans="1:8" ht="15" customHeight="1" hidden="1">
      <c r="A242" s="92" t="s">
        <v>31</v>
      </c>
      <c r="B242" s="106">
        <v>20</v>
      </c>
      <c r="C242" s="104">
        <v>904</v>
      </c>
      <c r="D242" s="104" t="s">
        <v>38</v>
      </c>
      <c r="E242" s="107" t="s">
        <v>148</v>
      </c>
      <c r="F242" s="104">
        <v>244</v>
      </c>
      <c r="G242" s="104">
        <v>21222</v>
      </c>
      <c r="H242" s="96">
        <f>H31</f>
        <v>0</v>
      </c>
    </row>
    <row r="243" spans="1:8" ht="15" customHeight="1" hidden="1">
      <c r="A243" s="91" t="s">
        <v>20</v>
      </c>
      <c r="B243" s="58">
        <v>21</v>
      </c>
      <c r="C243" s="98">
        <v>904</v>
      </c>
      <c r="D243" s="98" t="s">
        <v>38</v>
      </c>
      <c r="E243" s="99" t="s">
        <v>146</v>
      </c>
      <c r="F243" s="98">
        <v>244</v>
      </c>
      <c r="G243" s="98">
        <v>21223</v>
      </c>
      <c r="H243" s="95">
        <f>H244+H245+H246</f>
        <v>0</v>
      </c>
    </row>
    <row r="244" spans="1:8" ht="15" customHeight="1" hidden="1">
      <c r="A244" s="33" t="s">
        <v>112</v>
      </c>
      <c r="B244" s="106">
        <v>22</v>
      </c>
      <c r="C244" s="104">
        <v>904</v>
      </c>
      <c r="D244" s="104" t="s">
        <v>38</v>
      </c>
      <c r="E244" s="107" t="s">
        <v>148</v>
      </c>
      <c r="F244" s="104">
        <v>244</v>
      </c>
      <c r="G244" s="104">
        <v>21223</v>
      </c>
      <c r="H244" s="96">
        <f>H64</f>
        <v>0</v>
      </c>
    </row>
    <row r="245" spans="1:8" ht="15" customHeight="1" hidden="1">
      <c r="A245" s="92" t="s">
        <v>32</v>
      </c>
      <c r="B245" s="106">
        <v>23</v>
      </c>
      <c r="C245" s="104">
        <v>904</v>
      </c>
      <c r="D245" s="104" t="s">
        <v>38</v>
      </c>
      <c r="E245" s="107" t="s">
        <v>147</v>
      </c>
      <c r="F245" s="104">
        <v>244</v>
      </c>
      <c r="G245" s="104">
        <v>21223</v>
      </c>
      <c r="H245" s="96">
        <f>H65</f>
        <v>0</v>
      </c>
    </row>
    <row r="246" spans="1:8" ht="15" customHeight="1" hidden="1">
      <c r="A246" s="92" t="s">
        <v>32</v>
      </c>
      <c r="B246" s="106">
        <v>24</v>
      </c>
      <c r="C246" s="104">
        <v>904</v>
      </c>
      <c r="D246" s="104" t="s">
        <v>38</v>
      </c>
      <c r="E246" s="107" t="s">
        <v>148</v>
      </c>
      <c r="F246" s="104">
        <v>244</v>
      </c>
      <c r="G246" s="104">
        <v>21223</v>
      </c>
      <c r="H246" s="96">
        <f>H66</f>
        <v>0</v>
      </c>
    </row>
    <row r="247" spans="1:8" ht="15" customHeight="1" hidden="1">
      <c r="A247" s="91" t="s">
        <v>34</v>
      </c>
      <c r="B247" s="58">
        <v>25</v>
      </c>
      <c r="C247" s="98">
        <v>904</v>
      </c>
      <c r="D247" s="98" t="s">
        <v>38</v>
      </c>
      <c r="E247" s="98" t="s">
        <v>156</v>
      </c>
      <c r="F247" s="98">
        <v>244</v>
      </c>
      <c r="G247" s="98">
        <v>21226</v>
      </c>
      <c r="H247" s="95">
        <f>SUM(H248:H252)</f>
        <v>770000</v>
      </c>
    </row>
    <row r="248" spans="1:8" ht="15" customHeight="1" hidden="1">
      <c r="A248" s="92" t="s">
        <v>33</v>
      </c>
      <c r="B248" s="106">
        <v>26</v>
      </c>
      <c r="C248" s="104">
        <v>904</v>
      </c>
      <c r="D248" s="104" t="s">
        <v>38</v>
      </c>
      <c r="E248" s="107" t="s">
        <v>157</v>
      </c>
      <c r="F248" s="104">
        <v>244</v>
      </c>
      <c r="G248" s="104">
        <v>21226</v>
      </c>
      <c r="H248" s="96">
        <f>H33</f>
        <v>0</v>
      </c>
    </row>
    <row r="249" spans="1:8" ht="15" customHeight="1" hidden="1">
      <c r="A249" s="92" t="s">
        <v>57</v>
      </c>
      <c r="B249" s="106">
        <v>27</v>
      </c>
      <c r="C249" s="104">
        <v>904</v>
      </c>
      <c r="D249" s="104" t="s">
        <v>38</v>
      </c>
      <c r="E249" s="107" t="s">
        <v>148</v>
      </c>
      <c r="F249" s="104">
        <v>244</v>
      </c>
      <c r="G249" s="104">
        <v>21226</v>
      </c>
      <c r="H249" s="96">
        <f>H34</f>
        <v>0</v>
      </c>
    </row>
    <row r="250" spans="1:8" ht="15" customHeight="1" hidden="1">
      <c r="A250" s="92" t="s">
        <v>46</v>
      </c>
      <c r="B250" s="106">
        <v>28</v>
      </c>
      <c r="C250" s="104">
        <v>904</v>
      </c>
      <c r="D250" s="104" t="s">
        <v>38</v>
      </c>
      <c r="E250" s="107" t="s">
        <v>148</v>
      </c>
      <c r="F250" s="104">
        <v>244</v>
      </c>
      <c r="G250" s="104">
        <v>21226</v>
      </c>
      <c r="H250" s="96">
        <f>H35</f>
        <v>0</v>
      </c>
    </row>
    <row r="251" spans="1:8" ht="15" customHeight="1" hidden="1">
      <c r="A251" s="92" t="s">
        <v>72</v>
      </c>
      <c r="B251" s="106">
        <v>29</v>
      </c>
      <c r="C251" s="103">
        <v>904</v>
      </c>
      <c r="D251" s="103" t="s">
        <v>38</v>
      </c>
      <c r="E251" s="103" t="s">
        <v>74</v>
      </c>
      <c r="F251" s="103">
        <v>244</v>
      </c>
      <c r="G251" s="103">
        <v>21226</v>
      </c>
      <c r="H251" s="102">
        <f>H120</f>
        <v>770000</v>
      </c>
    </row>
    <row r="252" spans="1:8" ht="15" customHeight="1" hidden="1">
      <c r="A252" s="92" t="s">
        <v>119</v>
      </c>
      <c r="B252" s="106">
        <v>30</v>
      </c>
      <c r="C252" s="103">
        <v>904</v>
      </c>
      <c r="D252" s="103" t="s">
        <v>38</v>
      </c>
      <c r="E252" s="103" t="s">
        <v>120</v>
      </c>
      <c r="F252" s="103">
        <v>243</v>
      </c>
      <c r="G252" s="103">
        <v>21226</v>
      </c>
      <c r="H252" s="102">
        <f>H122</f>
        <v>0</v>
      </c>
    </row>
    <row r="253" spans="1:8" ht="15" customHeight="1" hidden="1">
      <c r="A253" s="91" t="s">
        <v>21</v>
      </c>
      <c r="B253" s="58">
        <v>31</v>
      </c>
      <c r="C253" s="98">
        <v>904</v>
      </c>
      <c r="D253" s="98" t="s">
        <v>38</v>
      </c>
      <c r="E253" s="99" t="s">
        <v>148</v>
      </c>
      <c r="F253" s="98"/>
      <c r="G253" s="98">
        <v>21229</v>
      </c>
      <c r="H253" s="95" t="e">
        <f>SUM(H254:H260)</f>
        <v>#REF!</v>
      </c>
    </row>
    <row r="254" spans="1:8" ht="15" customHeight="1" hidden="1">
      <c r="A254" s="92" t="s">
        <v>134</v>
      </c>
      <c r="B254" s="106">
        <v>32</v>
      </c>
      <c r="C254" s="103">
        <v>904</v>
      </c>
      <c r="D254" s="103" t="s">
        <v>38</v>
      </c>
      <c r="E254" s="103" t="s">
        <v>154</v>
      </c>
      <c r="F254" s="103">
        <v>112</v>
      </c>
      <c r="G254" s="103">
        <v>21229</v>
      </c>
      <c r="H254" s="102">
        <f>H37</f>
        <v>0</v>
      </c>
    </row>
    <row r="255" spans="1:8" ht="15" customHeight="1" hidden="1">
      <c r="A255" s="92" t="s">
        <v>53</v>
      </c>
      <c r="B255" s="58">
        <v>33</v>
      </c>
      <c r="C255" s="104">
        <v>904</v>
      </c>
      <c r="D255" s="104" t="s">
        <v>38</v>
      </c>
      <c r="E255" s="104" t="s">
        <v>149</v>
      </c>
      <c r="F255" s="104">
        <v>244</v>
      </c>
      <c r="G255" s="104">
        <v>21228</v>
      </c>
      <c r="H255" s="96" t="e">
        <f>#REF!</f>
        <v>#REF!</v>
      </c>
    </row>
    <row r="256" spans="1:8" ht="15" customHeight="1" hidden="1">
      <c r="A256" s="92" t="s">
        <v>41</v>
      </c>
      <c r="B256" s="106">
        <v>34</v>
      </c>
      <c r="C256" s="104">
        <v>904</v>
      </c>
      <c r="D256" s="104" t="s">
        <v>38</v>
      </c>
      <c r="E256" s="104" t="s">
        <v>149</v>
      </c>
      <c r="F256" s="104">
        <v>244</v>
      </c>
      <c r="G256" s="104">
        <v>21229</v>
      </c>
      <c r="H256" s="96">
        <f>H81</f>
        <v>0</v>
      </c>
    </row>
    <row r="257" spans="1:8" ht="15" customHeight="1" hidden="1">
      <c r="A257" s="92" t="s">
        <v>35</v>
      </c>
      <c r="B257" s="106">
        <v>36</v>
      </c>
      <c r="C257" s="104">
        <v>904</v>
      </c>
      <c r="D257" s="104" t="s">
        <v>38</v>
      </c>
      <c r="E257" s="107" t="s">
        <v>148</v>
      </c>
      <c r="F257" s="104">
        <v>244</v>
      </c>
      <c r="G257" s="104">
        <v>21228</v>
      </c>
      <c r="H257" s="96">
        <f>H40</f>
        <v>0</v>
      </c>
    </row>
    <row r="258" spans="1:8" ht="15" customHeight="1" hidden="1">
      <c r="A258" s="92" t="s">
        <v>22</v>
      </c>
      <c r="B258" s="106">
        <v>37</v>
      </c>
      <c r="C258" s="104">
        <v>904</v>
      </c>
      <c r="D258" s="104" t="s">
        <v>38</v>
      </c>
      <c r="E258" s="107" t="s">
        <v>148</v>
      </c>
      <c r="F258" s="104">
        <v>244</v>
      </c>
      <c r="G258" s="104">
        <v>21229</v>
      </c>
      <c r="H258" s="96">
        <f>H38</f>
        <v>0</v>
      </c>
    </row>
    <row r="259" spans="1:8" ht="15" customHeight="1" hidden="1">
      <c r="A259" s="92" t="s">
        <v>58</v>
      </c>
      <c r="B259" s="106">
        <v>38</v>
      </c>
      <c r="C259" s="104">
        <v>904</v>
      </c>
      <c r="D259" s="104" t="s">
        <v>38</v>
      </c>
      <c r="E259" s="107" t="s">
        <v>148</v>
      </c>
      <c r="F259" s="104">
        <v>244</v>
      </c>
      <c r="G259" s="104">
        <v>21229</v>
      </c>
      <c r="H259" s="96">
        <f>H39</f>
        <v>0</v>
      </c>
    </row>
    <row r="260" spans="1:8" ht="15" customHeight="1" hidden="1">
      <c r="A260" s="33" t="s">
        <v>117</v>
      </c>
      <c r="B260" s="106">
        <v>39</v>
      </c>
      <c r="C260" s="103">
        <v>904</v>
      </c>
      <c r="D260" s="103" t="s">
        <v>130</v>
      </c>
      <c r="E260" s="103" t="s">
        <v>118</v>
      </c>
      <c r="F260" s="103">
        <v>244</v>
      </c>
      <c r="G260" s="103">
        <v>21229</v>
      </c>
      <c r="H260" s="102">
        <f>H143</f>
        <v>0</v>
      </c>
    </row>
    <row r="261" spans="1:8" ht="15" customHeight="1" hidden="1">
      <c r="A261" s="91" t="s">
        <v>23</v>
      </c>
      <c r="B261" s="58">
        <v>40</v>
      </c>
      <c r="C261" s="98">
        <v>904</v>
      </c>
      <c r="D261" s="98">
        <v>1003</v>
      </c>
      <c r="E261" s="99" t="s">
        <v>150</v>
      </c>
      <c r="F261" s="98">
        <v>313</v>
      </c>
      <c r="G261" s="98">
        <v>21262</v>
      </c>
      <c r="H261" s="95">
        <f>H169</f>
        <v>0</v>
      </c>
    </row>
    <row r="262" spans="1:8" ht="15" customHeight="1" hidden="1">
      <c r="A262" s="91" t="s">
        <v>55</v>
      </c>
      <c r="B262" s="106">
        <v>42</v>
      </c>
      <c r="C262" s="98">
        <v>904</v>
      </c>
      <c r="D262" s="98" t="s">
        <v>63</v>
      </c>
      <c r="E262" s="98" t="s">
        <v>65</v>
      </c>
      <c r="F262" s="98">
        <v>244</v>
      </c>
      <c r="G262" s="98">
        <v>21290</v>
      </c>
      <c r="H262" s="95">
        <f>H156</f>
        <v>0</v>
      </c>
    </row>
    <row r="263" spans="1:8" ht="15" customHeight="1" hidden="1">
      <c r="A263" s="184" t="s">
        <v>59</v>
      </c>
      <c r="B263" s="185">
        <v>43</v>
      </c>
      <c r="C263" s="186">
        <v>904</v>
      </c>
      <c r="D263" s="186" t="s">
        <v>38</v>
      </c>
      <c r="E263" s="187" t="s">
        <v>148</v>
      </c>
      <c r="F263" s="186">
        <v>851</v>
      </c>
      <c r="G263" s="186">
        <v>21291</v>
      </c>
      <c r="H263" s="188">
        <f>H42</f>
        <v>0</v>
      </c>
    </row>
    <row r="264" spans="1:8" ht="15" customHeight="1" hidden="1">
      <c r="A264" s="184" t="s">
        <v>60</v>
      </c>
      <c r="B264" s="185">
        <v>44</v>
      </c>
      <c r="C264" s="186">
        <v>904</v>
      </c>
      <c r="D264" s="186" t="s">
        <v>38</v>
      </c>
      <c r="E264" s="187" t="s">
        <v>148</v>
      </c>
      <c r="F264" s="186">
        <v>852</v>
      </c>
      <c r="G264" s="186">
        <v>21291</v>
      </c>
      <c r="H264" s="188">
        <f>H43</f>
        <v>0</v>
      </c>
    </row>
    <row r="265" spans="1:8" ht="15" customHeight="1" hidden="1">
      <c r="A265" s="184" t="s">
        <v>60</v>
      </c>
      <c r="B265" s="185">
        <v>45</v>
      </c>
      <c r="C265" s="186">
        <v>904</v>
      </c>
      <c r="D265" s="186" t="s">
        <v>38</v>
      </c>
      <c r="E265" s="187" t="s">
        <v>148</v>
      </c>
      <c r="F265" s="186">
        <v>853</v>
      </c>
      <c r="G265" s="186">
        <v>21292</v>
      </c>
      <c r="H265" s="188">
        <f>H44</f>
        <v>0</v>
      </c>
    </row>
    <row r="266" spans="1:8" ht="15" customHeight="1" hidden="1">
      <c r="A266" s="91" t="s">
        <v>24</v>
      </c>
      <c r="B266" s="58">
        <v>46</v>
      </c>
      <c r="C266" s="98">
        <v>904</v>
      </c>
      <c r="D266" s="98" t="s">
        <v>38</v>
      </c>
      <c r="E266" s="99" t="s">
        <v>148</v>
      </c>
      <c r="F266" s="98">
        <v>244</v>
      </c>
      <c r="G266" s="98">
        <v>21300</v>
      </c>
      <c r="H266" s="95" t="e">
        <f>H267+H277</f>
        <v>#REF!</v>
      </c>
    </row>
    <row r="267" spans="1:8" ht="15" customHeight="1" hidden="1">
      <c r="A267" s="91" t="s">
        <v>25</v>
      </c>
      <c r="B267" s="58">
        <v>47</v>
      </c>
      <c r="C267" s="98">
        <v>904</v>
      </c>
      <c r="D267" s="98" t="s">
        <v>38</v>
      </c>
      <c r="E267" s="99" t="s">
        <v>100</v>
      </c>
      <c r="F267" s="98">
        <v>244</v>
      </c>
      <c r="G267" s="98">
        <v>21310</v>
      </c>
      <c r="H267" s="95">
        <f>SUM(H268:H272)</f>
        <v>0</v>
      </c>
    </row>
    <row r="268" spans="1:8" ht="15" customHeight="1" hidden="1">
      <c r="A268" s="183" t="s">
        <v>159</v>
      </c>
      <c r="B268" s="106">
        <v>48</v>
      </c>
      <c r="C268" s="103">
        <v>904</v>
      </c>
      <c r="D268" s="103" t="s">
        <v>38</v>
      </c>
      <c r="E268" s="103" t="s">
        <v>160</v>
      </c>
      <c r="F268" s="103">
        <v>244</v>
      </c>
      <c r="G268" s="103">
        <v>21310</v>
      </c>
      <c r="H268" s="102">
        <f>H130</f>
        <v>0</v>
      </c>
    </row>
    <row r="269" spans="1:8" ht="15" customHeight="1" hidden="1">
      <c r="A269" s="92" t="s">
        <v>163</v>
      </c>
      <c r="B269" s="106">
        <v>50</v>
      </c>
      <c r="C269" s="104">
        <v>904</v>
      </c>
      <c r="D269" s="104" t="s">
        <v>38</v>
      </c>
      <c r="E269" s="104" t="s">
        <v>149</v>
      </c>
      <c r="F269" s="104">
        <v>244</v>
      </c>
      <c r="G269" s="104">
        <v>21310</v>
      </c>
      <c r="H269" s="96">
        <f>H84</f>
        <v>0</v>
      </c>
    </row>
    <row r="270" spans="1:8" ht="15" customHeight="1" hidden="1">
      <c r="A270" s="92" t="s">
        <v>36</v>
      </c>
      <c r="B270" s="106">
        <v>54</v>
      </c>
      <c r="C270" s="104">
        <v>904</v>
      </c>
      <c r="D270" s="104" t="s">
        <v>38</v>
      </c>
      <c r="E270" s="107" t="s">
        <v>148</v>
      </c>
      <c r="F270" s="104">
        <v>244</v>
      </c>
      <c r="G270" s="104">
        <v>21310</v>
      </c>
      <c r="H270" s="96">
        <f>H47</f>
        <v>0</v>
      </c>
    </row>
    <row r="271" spans="1:8" ht="15" customHeight="1" hidden="1">
      <c r="A271" s="298" t="s">
        <v>69</v>
      </c>
      <c r="B271" s="58">
        <v>55</v>
      </c>
      <c r="C271" s="104">
        <v>904</v>
      </c>
      <c r="D271" s="104" t="s">
        <v>68</v>
      </c>
      <c r="E271" s="104" t="s">
        <v>70</v>
      </c>
      <c r="F271" s="104">
        <v>244</v>
      </c>
      <c r="G271" s="104">
        <v>21310</v>
      </c>
      <c r="H271" s="96">
        <v>0</v>
      </c>
    </row>
    <row r="272" spans="1:8" ht="15" customHeight="1" hidden="1" thickBot="1">
      <c r="A272" s="366"/>
      <c r="B272" s="108">
        <v>56</v>
      </c>
      <c r="C272" s="105">
        <v>904</v>
      </c>
      <c r="D272" s="105" t="s">
        <v>68</v>
      </c>
      <c r="E272" s="105" t="s">
        <v>71</v>
      </c>
      <c r="F272" s="105">
        <v>244</v>
      </c>
      <c r="G272" s="105">
        <v>21310</v>
      </c>
      <c r="H272" s="100">
        <v>0</v>
      </c>
    </row>
    <row r="273" spans="1:8" ht="15" customHeight="1" hidden="1">
      <c r="A273" s="179"/>
      <c r="B273" s="170"/>
      <c r="C273" s="180"/>
      <c r="D273" s="180"/>
      <c r="E273" s="180"/>
      <c r="F273" s="180"/>
      <c r="G273" s="180"/>
      <c r="H273" s="114"/>
    </row>
    <row r="274" spans="1:8" ht="15" customHeight="1" hidden="1">
      <c r="A274" s="179"/>
      <c r="B274" s="170"/>
      <c r="C274" s="180"/>
      <c r="D274" s="180"/>
      <c r="E274" s="180"/>
      <c r="F274" s="180"/>
      <c r="G274" s="180"/>
      <c r="H274" s="114"/>
    </row>
    <row r="275" spans="1:8" ht="15" customHeight="1" hidden="1">
      <c r="A275" s="179"/>
      <c r="B275" s="170"/>
      <c r="C275" s="180"/>
      <c r="D275" s="180"/>
      <c r="E275" s="180"/>
      <c r="F275" s="180"/>
      <c r="G275" s="159" t="s">
        <v>86</v>
      </c>
      <c r="H275" s="160" t="s">
        <v>104</v>
      </c>
    </row>
    <row r="276" spans="1:8" ht="15" customHeight="1" hidden="1" thickBot="1">
      <c r="A276" s="179"/>
      <c r="B276" s="170"/>
      <c r="C276" s="180"/>
      <c r="D276" s="180"/>
      <c r="E276" s="180"/>
      <c r="F276" s="180"/>
      <c r="G276" s="180"/>
      <c r="H276" s="114"/>
    </row>
    <row r="277" spans="1:8" ht="15" customHeight="1" hidden="1">
      <c r="A277" s="177" t="s">
        <v>26</v>
      </c>
      <c r="B277" s="145">
        <v>57</v>
      </c>
      <c r="C277" s="178">
        <v>904</v>
      </c>
      <c r="D277" s="178" t="s">
        <v>38</v>
      </c>
      <c r="E277" s="181" t="s">
        <v>100</v>
      </c>
      <c r="F277" s="178">
        <v>244</v>
      </c>
      <c r="G277" s="178">
        <v>21340</v>
      </c>
      <c r="H277" s="116" t="e">
        <f>SUM(H278:H289)</f>
        <v>#REF!</v>
      </c>
    </row>
    <row r="278" spans="1:8" ht="15" customHeight="1" hidden="1">
      <c r="A278" s="92" t="s">
        <v>144</v>
      </c>
      <c r="B278" s="106">
        <v>58</v>
      </c>
      <c r="C278" s="104">
        <v>904</v>
      </c>
      <c r="D278" s="104" t="s">
        <v>38</v>
      </c>
      <c r="E278" s="104" t="s">
        <v>149</v>
      </c>
      <c r="F278" s="104">
        <v>244</v>
      </c>
      <c r="G278" s="104">
        <v>21346</v>
      </c>
      <c r="H278" s="96">
        <f>H86</f>
        <v>0</v>
      </c>
    </row>
    <row r="279" spans="1:8" ht="15" customHeight="1" hidden="1">
      <c r="A279" s="92" t="s">
        <v>56</v>
      </c>
      <c r="B279" s="106">
        <v>62</v>
      </c>
      <c r="C279" s="104">
        <v>904</v>
      </c>
      <c r="D279" s="104" t="s">
        <v>38</v>
      </c>
      <c r="E279" s="107" t="s">
        <v>89</v>
      </c>
      <c r="F279" s="104">
        <v>244</v>
      </c>
      <c r="G279" s="104">
        <v>21344</v>
      </c>
      <c r="H279" s="96">
        <f aca="true" t="shared" si="0" ref="H279:H285">H49</f>
        <v>0</v>
      </c>
    </row>
    <row r="280" spans="1:8" ht="15" customHeight="1" hidden="1">
      <c r="A280" s="4" t="s">
        <v>142</v>
      </c>
      <c r="B280" s="106">
        <v>63</v>
      </c>
      <c r="C280" s="104">
        <v>904</v>
      </c>
      <c r="D280" s="104" t="s">
        <v>38</v>
      </c>
      <c r="E280" s="107" t="s">
        <v>148</v>
      </c>
      <c r="F280" s="104">
        <v>244</v>
      </c>
      <c r="G280" s="104">
        <v>21346</v>
      </c>
      <c r="H280" s="96">
        <f t="shared" si="0"/>
        <v>0</v>
      </c>
    </row>
    <row r="281" spans="1:8" ht="15" customHeight="1" hidden="1">
      <c r="A281" s="119" t="s">
        <v>124</v>
      </c>
      <c r="B281" s="106">
        <v>64</v>
      </c>
      <c r="C281" s="104">
        <v>904</v>
      </c>
      <c r="D281" s="104" t="s">
        <v>38</v>
      </c>
      <c r="E281" s="107" t="s">
        <v>148</v>
      </c>
      <c r="F281" s="104">
        <v>244</v>
      </c>
      <c r="G281" s="104">
        <v>21342</v>
      </c>
      <c r="H281" s="96">
        <f t="shared" si="0"/>
        <v>0</v>
      </c>
    </row>
    <row r="282" spans="1:8" ht="15" customHeight="1" hidden="1">
      <c r="A282" s="92" t="s">
        <v>61</v>
      </c>
      <c r="B282" s="106">
        <v>65</v>
      </c>
      <c r="C282" s="104">
        <v>904</v>
      </c>
      <c r="D282" s="104" t="s">
        <v>38</v>
      </c>
      <c r="E282" s="107" t="s">
        <v>148</v>
      </c>
      <c r="F282" s="104">
        <v>244</v>
      </c>
      <c r="G282" s="104">
        <v>21343</v>
      </c>
      <c r="H282" s="96">
        <f t="shared" si="0"/>
        <v>0</v>
      </c>
    </row>
    <row r="283" spans="1:8" ht="15" customHeight="1" hidden="1">
      <c r="A283" s="92" t="s">
        <v>49</v>
      </c>
      <c r="B283" s="106">
        <v>66</v>
      </c>
      <c r="C283" s="104">
        <v>904</v>
      </c>
      <c r="D283" s="104" t="s">
        <v>38</v>
      </c>
      <c r="E283" s="107" t="s">
        <v>148</v>
      </c>
      <c r="F283" s="104">
        <v>244</v>
      </c>
      <c r="G283" s="104">
        <v>21341</v>
      </c>
      <c r="H283" s="96">
        <f t="shared" si="0"/>
        <v>0</v>
      </c>
    </row>
    <row r="284" spans="1:8" ht="15" customHeight="1" hidden="1">
      <c r="A284" s="92" t="s">
        <v>50</v>
      </c>
      <c r="B284" s="106">
        <v>67</v>
      </c>
      <c r="C284" s="104">
        <v>904</v>
      </c>
      <c r="D284" s="104" t="s">
        <v>38</v>
      </c>
      <c r="E284" s="107" t="s">
        <v>148</v>
      </c>
      <c r="F284" s="104">
        <v>244</v>
      </c>
      <c r="G284" s="104">
        <v>21345</v>
      </c>
      <c r="H284" s="96">
        <f t="shared" si="0"/>
        <v>0</v>
      </c>
    </row>
    <row r="285" spans="1:8" ht="15" customHeight="1" hidden="1">
      <c r="A285" s="92" t="s">
        <v>143</v>
      </c>
      <c r="B285" s="106">
        <v>68</v>
      </c>
      <c r="C285" s="104">
        <v>904</v>
      </c>
      <c r="D285" s="104" t="s">
        <v>38</v>
      </c>
      <c r="E285" s="107" t="s">
        <v>148</v>
      </c>
      <c r="F285" s="104">
        <v>244</v>
      </c>
      <c r="G285" s="104">
        <v>21349</v>
      </c>
      <c r="H285" s="96">
        <f t="shared" si="0"/>
        <v>0</v>
      </c>
    </row>
    <row r="286" spans="1:8" ht="15" customHeight="1" hidden="1">
      <c r="A286" s="92" t="s">
        <v>161</v>
      </c>
      <c r="B286" s="106">
        <v>15</v>
      </c>
      <c r="C286" s="104">
        <v>904</v>
      </c>
      <c r="D286" s="104" t="s">
        <v>38</v>
      </c>
      <c r="E286" s="107" t="s">
        <v>149</v>
      </c>
      <c r="F286" s="104">
        <v>244</v>
      </c>
      <c r="G286" s="104">
        <v>21349</v>
      </c>
      <c r="H286" s="96">
        <f>H87</f>
        <v>0</v>
      </c>
    </row>
    <row r="287" spans="1:8" ht="15" customHeight="1" hidden="1">
      <c r="A287" s="92" t="s">
        <v>145</v>
      </c>
      <c r="B287" s="106">
        <v>69</v>
      </c>
      <c r="C287" s="104">
        <v>904</v>
      </c>
      <c r="D287" s="104" t="s">
        <v>63</v>
      </c>
      <c r="E287" s="104" t="s">
        <v>66</v>
      </c>
      <c r="F287" s="104">
        <v>244</v>
      </c>
      <c r="G287" s="104">
        <v>21342</v>
      </c>
      <c r="H287" s="96" t="e">
        <f>#REF!</f>
        <v>#REF!</v>
      </c>
    </row>
    <row r="288" spans="1:8" ht="15" customHeight="1" hidden="1">
      <c r="A288" s="33" t="s">
        <v>136</v>
      </c>
      <c r="B288" s="106">
        <v>3</v>
      </c>
      <c r="C288" s="104">
        <v>904</v>
      </c>
      <c r="D288" s="104" t="s">
        <v>63</v>
      </c>
      <c r="E288" s="104" t="s">
        <v>65</v>
      </c>
      <c r="F288" s="104">
        <v>244</v>
      </c>
      <c r="G288" s="104">
        <v>21349</v>
      </c>
      <c r="H288" s="96" t="e">
        <f>#REF!</f>
        <v>#REF!</v>
      </c>
    </row>
    <row r="289" spans="1:8" ht="15" customHeight="1" hidden="1" thickBot="1">
      <c r="A289" s="93" t="s">
        <v>95</v>
      </c>
      <c r="B289" s="108">
        <v>71</v>
      </c>
      <c r="C289" s="105">
        <v>904</v>
      </c>
      <c r="D289" s="105">
        <v>1003</v>
      </c>
      <c r="E289" s="117" t="s">
        <v>150</v>
      </c>
      <c r="F289" s="105">
        <v>244</v>
      </c>
      <c r="G289" s="105">
        <v>21342</v>
      </c>
      <c r="H289" s="100">
        <f>H172</f>
        <v>0</v>
      </c>
    </row>
    <row r="290" spans="1:8" ht="15" customHeight="1" hidden="1">
      <c r="A290" s="38" t="s">
        <v>42</v>
      </c>
      <c r="B290" s="57">
        <v>58</v>
      </c>
      <c r="C290" s="94">
        <v>904</v>
      </c>
      <c r="D290" s="94" t="s">
        <v>38</v>
      </c>
      <c r="E290" s="94" t="s">
        <v>51</v>
      </c>
      <c r="F290" s="94">
        <v>244</v>
      </c>
      <c r="G290" s="94">
        <v>21341</v>
      </c>
      <c r="H290" s="96" t="str">
        <f>H92</f>
        <v>в рублях</v>
      </c>
    </row>
    <row r="291" spans="1:8" ht="15" customHeight="1" hidden="1">
      <c r="A291" s="38" t="s">
        <v>54</v>
      </c>
      <c r="B291" s="57">
        <v>59</v>
      </c>
      <c r="C291" s="94">
        <v>904</v>
      </c>
      <c r="D291" s="94" t="s">
        <v>38</v>
      </c>
      <c r="E291" s="94" t="s">
        <v>51</v>
      </c>
      <c r="F291" s="94">
        <v>244</v>
      </c>
      <c r="G291" s="94">
        <v>21349</v>
      </c>
      <c r="H291" s="96">
        <f>H93</f>
        <v>8</v>
      </c>
    </row>
    <row r="292" spans="1:8" ht="15" customHeight="1" hidden="1">
      <c r="A292" s="38" t="s">
        <v>44</v>
      </c>
      <c r="B292" s="56">
        <v>60</v>
      </c>
      <c r="C292" s="94">
        <v>904</v>
      </c>
      <c r="D292" s="94" t="s">
        <v>38</v>
      </c>
      <c r="E292" s="94" t="s">
        <v>51</v>
      </c>
      <c r="F292" s="94">
        <v>244</v>
      </c>
      <c r="G292" s="94">
        <v>21347</v>
      </c>
      <c r="H292" s="96">
        <f>H94</f>
        <v>0</v>
      </c>
    </row>
    <row r="293" spans="1:8" ht="15" customHeight="1" hidden="1">
      <c r="A293" s="38" t="s">
        <v>52</v>
      </c>
      <c r="B293" s="56">
        <v>61</v>
      </c>
      <c r="C293" s="94">
        <v>904</v>
      </c>
      <c r="D293" s="94" t="s">
        <v>38</v>
      </c>
      <c r="E293" s="94" t="s">
        <v>51</v>
      </c>
      <c r="F293" s="94">
        <v>244</v>
      </c>
      <c r="G293" s="94">
        <v>21348</v>
      </c>
      <c r="H293" s="96">
        <f>H95</f>
        <v>0</v>
      </c>
    </row>
    <row r="294" spans="1:8" ht="15" customHeight="1" hidden="1">
      <c r="A294" s="38" t="s">
        <v>56</v>
      </c>
      <c r="B294" s="57">
        <v>62</v>
      </c>
      <c r="C294" s="94">
        <v>904</v>
      </c>
      <c r="D294" s="94" t="s">
        <v>38</v>
      </c>
      <c r="E294" s="107" t="s">
        <v>89</v>
      </c>
      <c r="F294" s="94">
        <v>244</v>
      </c>
      <c r="G294" s="94">
        <v>21340</v>
      </c>
      <c r="H294" s="96">
        <f>H51</f>
        <v>0</v>
      </c>
    </row>
    <row r="295" spans="1:8" ht="15" customHeight="1" hidden="1">
      <c r="A295" s="38" t="s">
        <v>48</v>
      </c>
      <c r="B295" s="57">
        <v>63</v>
      </c>
      <c r="C295" s="94">
        <v>904</v>
      </c>
      <c r="D295" s="94" t="s">
        <v>38</v>
      </c>
      <c r="E295" s="97" t="s">
        <v>88</v>
      </c>
      <c r="F295" s="94">
        <v>244</v>
      </c>
      <c r="G295" s="94">
        <v>21341</v>
      </c>
      <c r="H295" s="96">
        <f>H52</f>
        <v>0</v>
      </c>
    </row>
    <row r="296" spans="1:8" ht="15" customHeight="1" hidden="1">
      <c r="A296" s="92" t="s">
        <v>61</v>
      </c>
      <c r="B296" s="106">
        <v>64</v>
      </c>
      <c r="C296" s="104">
        <v>904</v>
      </c>
      <c r="D296" s="104" t="s">
        <v>38</v>
      </c>
      <c r="E296" s="107" t="s">
        <v>88</v>
      </c>
      <c r="F296" s="104">
        <v>244</v>
      </c>
      <c r="G296" s="104">
        <v>21343</v>
      </c>
      <c r="H296" s="96">
        <f>H54</f>
        <v>0</v>
      </c>
    </row>
    <row r="297" spans="1:8" ht="15" customHeight="1" hidden="1">
      <c r="A297" s="92" t="s">
        <v>49</v>
      </c>
      <c r="B297" s="106">
        <v>65</v>
      </c>
      <c r="C297" s="104">
        <v>904</v>
      </c>
      <c r="D297" s="104" t="s">
        <v>38</v>
      </c>
      <c r="E297" s="107" t="s">
        <v>88</v>
      </c>
      <c r="F297" s="104">
        <v>244</v>
      </c>
      <c r="G297" s="104">
        <v>21344</v>
      </c>
      <c r="H297" s="96">
        <f>H55</f>
        <v>0</v>
      </c>
    </row>
    <row r="298" spans="1:8" ht="15" customHeight="1" hidden="1">
      <c r="A298" s="92" t="s">
        <v>50</v>
      </c>
      <c r="B298" s="106">
        <v>66</v>
      </c>
      <c r="C298" s="104">
        <v>904</v>
      </c>
      <c r="D298" s="104" t="s">
        <v>38</v>
      </c>
      <c r="E298" s="107" t="s">
        <v>88</v>
      </c>
      <c r="F298" s="104">
        <v>244</v>
      </c>
      <c r="G298" s="104">
        <v>21345</v>
      </c>
      <c r="H298" s="96">
        <f>H56</f>
        <v>0</v>
      </c>
    </row>
    <row r="299" spans="1:8" ht="15" customHeight="1" hidden="1">
      <c r="A299" s="92" t="s">
        <v>47</v>
      </c>
      <c r="B299" s="106">
        <v>67</v>
      </c>
      <c r="C299" s="104">
        <v>904</v>
      </c>
      <c r="D299" s="104" t="s">
        <v>38</v>
      </c>
      <c r="E299" s="107" t="s">
        <v>88</v>
      </c>
      <c r="F299" s="104">
        <v>244</v>
      </c>
      <c r="G299" s="104">
        <v>21346</v>
      </c>
      <c r="H299" s="96" t="e">
        <f>#REF!</f>
        <v>#REF!</v>
      </c>
    </row>
    <row r="300" spans="1:8" ht="15" customHeight="1" hidden="1">
      <c r="A300" s="92" t="s">
        <v>101</v>
      </c>
      <c r="B300" s="106">
        <v>68</v>
      </c>
      <c r="C300" s="104">
        <v>904</v>
      </c>
      <c r="D300" s="104" t="s">
        <v>63</v>
      </c>
      <c r="E300" s="104" t="s">
        <v>66</v>
      </c>
      <c r="F300" s="104">
        <v>244</v>
      </c>
      <c r="G300" s="104">
        <v>21340</v>
      </c>
      <c r="H300" s="96" t="str">
        <f>H166</f>
        <v>в рублях</v>
      </c>
    </row>
    <row r="301" spans="1:8" ht="15" customHeight="1" hidden="1">
      <c r="A301" s="4" t="s">
        <v>121</v>
      </c>
      <c r="B301" s="57">
        <v>14</v>
      </c>
      <c r="C301" s="101">
        <v>904</v>
      </c>
      <c r="D301" s="101" t="s">
        <v>38</v>
      </c>
      <c r="E301" s="101" t="s">
        <v>75</v>
      </c>
      <c r="F301" s="101">
        <v>244</v>
      </c>
      <c r="G301" s="101">
        <v>21340</v>
      </c>
      <c r="H301" s="102">
        <f>H143</f>
        <v>0</v>
      </c>
    </row>
    <row r="302" spans="1:8" ht="15" customHeight="1" hidden="1" thickBot="1">
      <c r="A302" s="93" t="s">
        <v>95</v>
      </c>
      <c r="B302" s="108">
        <v>69</v>
      </c>
      <c r="C302" s="105">
        <v>904</v>
      </c>
      <c r="D302" s="105">
        <v>1003</v>
      </c>
      <c r="E302" s="117" t="s">
        <v>96</v>
      </c>
      <c r="F302" s="105">
        <v>244</v>
      </c>
      <c r="G302" s="105">
        <v>21340</v>
      </c>
      <c r="H302" s="100">
        <f>H198</f>
        <v>0</v>
      </c>
    </row>
    <row r="303" spans="1:8" ht="15">
      <c r="A303" s="1" t="s">
        <v>192</v>
      </c>
      <c r="B303" s="1"/>
      <c r="G303" s="59"/>
      <c r="H303" s="109"/>
    </row>
    <row r="304" spans="1:8" ht="15">
      <c r="A304" s="1"/>
      <c r="B304" s="1"/>
      <c r="G304" s="59"/>
      <c r="H304" s="110"/>
    </row>
    <row r="305" spans="1:5" ht="15.75">
      <c r="A305" s="8" t="s">
        <v>37</v>
      </c>
      <c r="B305" s="8"/>
      <c r="C305" s="7"/>
      <c r="D305" s="7"/>
      <c r="E305" s="7"/>
    </row>
    <row r="306" spans="1:2" ht="13.5">
      <c r="A306" s="39" t="s">
        <v>105</v>
      </c>
      <c r="B306" s="39"/>
    </row>
  </sheetData>
  <sheetProtection/>
  <mergeCells count="73">
    <mergeCell ref="E1:H1"/>
    <mergeCell ref="E2:H2"/>
    <mergeCell ref="A3:C3"/>
    <mergeCell ref="E3:H3"/>
    <mergeCell ref="A4:C4"/>
    <mergeCell ref="E4:H4"/>
    <mergeCell ref="A5:C5"/>
    <mergeCell ref="E5:H5"/>
    <mergeCell ref="A6:H6"/>
    <mergeCell ref="A7:H7"/>
    <mergeCell ref="A9:F9"/>
    <mergeCell ref="A17:H17"/>
    <mergeCell ref="A19:A20"/>
    <mergeCell ref="B19:B20"/>
    <mergeCell ref="C19:F19"/>
    <mergeCell ref="G19:G20"/>
    <mergeCell ref="A57:H57"/>
    <mergeCell ref="A59:A60"/>
    <mergeCell ref="B59:B60"/>
    <mergeCell ref="C59:F59"/>
    <mergeCell ref="G59:G60"/>
    <mergeCell ref="A101:A102"/>
    <mergeCell ref="B101:B102"/>
    <mergeCell ref="C101:F101"/>
    <mergeCell ref="G101:G102"/>
    <mergeCell ref="A68:H68"/>
    <mergeCell ref="A70:A71"/>
    <mergeCell ref="B70:B71"/>
    <mergeCell ref="C70:F70"/>
    <mergeCell ref="G70:G71"/>
    <mergeCell ref="A89:H89"/>
    <mergeCell ref="A109:H109"/>
    <mergeCell ref="A111:A112"/>
    <mergeCell ref="B111:B112"/>
    <mergeCell ref="C111:F111"/>
    <mergeCell ref="G111:G112"/>
    <mergeCell ref="A91:A92"/>
    <mergeCell ref="B91:B92"/>
    <mergeCell ref="C91:F91"/>
    <mergeCell ref="G91:G92"/>
    <mergeCell ref="A99:H99"/>
    <mergeCell ref="A134:H134"/>
    <mergeCell ref="A136:A137"/>
    <mergeCell ref="B136:B137"/>
    <mergeCell ref="C136:F136"/>
    <mergeCell ref="G136:G137"/>
    <mergeCell ref="A150:H150"/>
    <mergeCell ref="A152:A153"/>
    <mergeCell ref="B152:B153"/>
    <mergeCell ref="C152:F152"/>
    <mergeCell ref="G152:G153"/>
    <mergeCell ref="A163:H163"/>
    <mergeCell ref="A165:A166"/>
    <mergeCell ref="B165:B166"/>
    <mergeCell ref="C165:F165"/>
    <mergeCell ref="G165:G166"/>
    <mergeCell ref="G218:G219"/>
    <mergeCell ref="A174:H174"/>
    <mergeCell ref="A176:A177"/>
    <mergeCell ref="B176:B177"/>
    <mergeCell ref="C176:F176"/>
    <mergeCell ref="G176:G177"/>
    <mergeCell ref="A189:H189"/>
    <mergeCell ref="A271:A272"/>
    <mergeCell ref="A120:A121"/>
    <mergeCell ref="A191:A192"/>
    <mergeCell ref="B191:B192"/>
    <mergeCell ref="C191:F191"/>
    <mergeCell ref="G191:G192"/>
    <mergeCell ref="A216:H216"/>
    <mergeCell ref="A218:A219"/>
    <mergeCell ref="B218:B219"/>
    <mergeCell ref="C218:F218"/>
  </mergeCells>
  <hyperlinks>
    <hyperlink ref="C112" r:id="rId1" display="garantf1://70192486.12000/"/>
    <hyperlink ref="C166" r:id="rId2" display="garantf1://70192486.12000/"/>
    <hyperlink ref="C153" r:id="rId3" display="garantf1://70192486.12000/"/>
    <hyperlink ref="C177" r:id="rId4" display="garantf1://70192486.12000/"/>
    <hyperlink ref="C192" r:id="rId5" display="garantf1://70192486.12000/"/>
    <hyperlink ref="C137" r:id="rId6" display="garantf1://70192486.12000/"/>
  </hyperlinks>
  <printOptions/>
  <pageMargins left="0.7" right="0.7" top="0.75" bottom="0.75" header="0.3" footer="0.3"/>
  <pageSetup horizontalDpi="600" verticalDpi="600" orientation="portrait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Директор</cp:lastModifiedBy>
  <cp:lastPrinted>2021-11-01T05:37:14Z</cp:lastPrinted>
  <dcterms:created xsi:type="dcterms:W3CDTF">1996-10-08T23:32:33Z</dcterms:created>
  <dcterms:modified xsi:type="dcterms:W3CDTF">2022-03-27T19:56:19Z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