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ная смета на 2022" sheetId="1" r:id="rId1"/>
    <sheet name="Лист1" sheetId="2" r:id="rId2"/>
  </sheets>
  <definedNames>
    <definedName name="_xlnm.Print_Area" localSheetId="0">'бюджетная смета на 2022'!$A$1:$J$214</definedName>
    <definedName name="_xlnm.Print_Area" localSheetId="1">'Лист1'!$A$1:$H$194</definedName>
  </definedNames>
  <calcPr fullCalcOnLoad="1"/>
</workbook>
</file>

<file path=xl/sharedStrings.xml><?xml version="1.0" encoding="utf-8"?>
<sst xmlns="http://schemas.openxmlformats.org/spreadsheetml/2006/main" count="1033" uniqueCount="157">
  <si>
    <t>КОДЫ</t>
  </si>
  <si>
    <t>Дата</t>
  </si>
  <si>
    <t>по ОКПО</t>
  </si>
  <si>
    <t>Глава по БК</t>
  </si>
  <si>
    <t>по ОКТМО</t>
  </si>
  <si>
    <t>Единица измерения руб.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</si>
  <si>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</si>
  <si>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</si>
  <si>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</si>
  <si>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</si>
  <si>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</si>
  <si>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</si>
  <si>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 расходов</t>
  </si>
  <si>
    <t xml:space="preserve">                         (подпись)        (расшифровка подписи)</t>
  </si>
  <si>
    <t>Выполнение   функций   учреждения</t>
  </si>
  <si>
    <t>Оплата труда и начисления на выплаты по оплате труда</t>
  </si>
  <si>
    <t>Заработная плата, в том числе:</t>
  </si>
  <si>
    <t>Прочие выплаты, в том числе:</t>
  </si>
  <si>
    <t>суточные при служебных командировках  и командировках   на   курсы    повышения квалификации</t>
  </si>
  <si>
    <t xml:space="preserve">проезд к месту  отпуска  и   обратно </t>
  </si>
  <si>
    <t>Оплата работ, услуг</t>
  </si>
  <si>
    <t>Транспортные услуги, в том числе:</t>
  </si>
  <si>
    <t>оплата    проезда     при     служебных командировках и командировках на  курсы повышения квалификации</t>
  </si>
  <si>
    <t xml:space="preserve">Коммунальные услуги, в том числе:      </t>
  </si>
  <si>
    <t xml:space="preserve">Прочие работы, услуги, в том числе:    </t>
  </si>
  <si>
    <t xml:space="preserve">наем  жилых  помещении  при   служебных командировках и  при  командировках  на повышение квалификации </t>
  </si>
  <si>
    <t xml:space="preserve">прочие    административно-хозяйственные расходы </t>
  </si>
  <si>
    <t>Социальное обеспечение, в том числе</t>
  </si>
  <si>
    <t xml:space="preserve">Прочие расходы, в том числе:           </t>
  </si>
  <si>
    <t>Поступление нефинансовых активов</t>
  </si>
  <si>
    <t>Увеличение стоимости основных  средств, в том числе:</t>
  </si>
  <si>
    <t>Увеличение   стоимости   нематериальных активов</t>
  </si>
  <si>
    <t>Увеличение    стоимости    материальных запасов, в том числе:</t>
  </si>
  <si>
    <t>продукты питания</t>
  </si>
  <si>
    <t>О701</t>
  </si>
  <si>
    <t xml:space="preserve">Начисления на выплаты по оплате труда, в том числе:  </t>
  </si>
  <si>
    <t>Услуги связи</t>
  </si>
  <si>
    <t>оплата услуг по грузовым перевозкам</t>
  </si>
  <si>
    <t xml:space="preserve">Коммунальные услуги      </t>
  </si>
  <si>
    <t>текущий ремонт и содержание зданий</t>
  </si>
  <si>
    <t>Работы, услуги по содержанию имущества в том числе:</t>
  </si>
  <si>
    <t xml:space="preserve">оплата услуг пожарной сигнализации   </t>
  </si>
  <si>
    <t>приобретение основных средств  в части    административно-хозяйственного обеспечения</t>
  </si>
  <si>
    <t>Интернет</t>
  </si>
  <si>
    <t>материальные запасы по учебному процессу</t>
  </si>
  <si>
    <t>приобретение основных средств  для учебного процесса</t>
  </si>
  <si>
    <t>вспомогательный персонал</t>
  </si>
  <si>
    <t xml:space="preserve">основной и вспомогательный персонал </t>
  </si>
  <si>
    <t>оплата услуг ВДПО Камчатского края</t>
  </si>
  <si>
    <t>мягкий инвентарь</t>
  </si>
  <si>
    <t>Налог на имущество, землю</t>
  </si>
  <si>
    <t>приобретение стойматериалов для текущего ремонта</t>
  </si>
  <si>
    <t>прочие штрафы и пени</t>
  </si>
  <si>
    <t>Реконструкция пожарной системы АПС</t>
  </si>
  <si>
    <t xml:space="preserve">Проведение испытаний и электрических измерений параметров электроустановок  </t>
  </si>
  <si>
    <t xml:space="preserve">О62 04 09990 </t>
  </si>
  <si>
    <t>О11 02 91300</t>
  </si>
  <si>
    <t xml:space="preserve">Приложение N 1 к Порядку составления, утверждения и ведения бюджетных смет казенных учреждений Олюторского муниципального района,  утвержденному распоряжением Управления по социальным вопросам  администрации Олюторского муниципального района от 22.03.2017 г. № 25-Р
</t>
  </si>
  <si>
    <t>Согласовано:</t>
  </si>
  <si>
    <t>Утверждаю:</t>
  </si>
  <si>
    <r>
      <t xml:space="preserve">Распорядитель бюджетных средств  </t>
    </r>
    <r>
      <rPr>
        <b/>
        <sz val="10"/>
        <rFont val="Times New Roman"/>
        <family val="1"/>
      </rPr>
      <t xml:space="preserve"> Управление по социальным вопросам администрации ОМР</t>
    </r>
  </si>
  <si>
    <r>
      <t xml:space="preserve">Главный распорядитель бюджетных средств  </t>
    </r>
    <r>
      <rPr>
        <b/>
        <sz val="10"/>
        <rFont val="Times New Roman"/>
        <family val="1"/>
      </rPr>
      <t>Администрация Олюторского МР</t>
    </r>
  </si>
  <si>
    <r>
      <t xml:space="preserve">Наименование бюджета    </t>
    </r>
    <r>
      <rPr>
        <b/>
        <sz val="10"/>
        <rFont val="Times New Roman"/>
        <family val="1"/>
      </rPr>
      <t>Олюторский муниципальный район</t>
    </r>
  </si>
  <si>
    <t>в рублях</t>
  </si>
  <si>
    <t>Форма по ОКУД</t>
  </si>
  <si>
    <t>Код строки</t>
  </si>
  <si>
    <t>Код аналитического показателя (код дополнительной классификации)</t>
  </si>
  <si>
    <t xml:space="preserve"> основной и вспомогательный персонал </t>
  </si>
  <si>
    <t xml:space="preserve">Заработная плата, в том числе: </t>
  </si>
  <si>
    <t>основной персонал</t>
  </si>
  <si>
    <t>расходы на служебные командировки  и командировки   на   курсы    повышения квалификации</t>
  </si>
  <si>
    <t>приобретение основных средств, в том числе:</t>
  </si>
  <si>
    <t>приобретение основных средств  по целевой программе</t>
  </si>
  <si>
    <t>приобретение материальных запасов по учебному процессу</t>
  </si>
  <si>
    <t>Исполнитель: экономист Донец Л.В. Тел. 8(415)44-52-840</t>
  </si>
  <si>
    <t>"___" декабря 2017 года</t>
  </si>
  <si>
    <t>Номер страницы</t>
  </si>
  <si>
    <t>Всего страниц</t>
  </si>
  <si>
    <t>01</t>
  </si>
  <si>
    <t>02</t>
  </si>
  <si>
    <t>03</t>
  </si>
  <si>
    <t>04</t>
  </si>
  <si>
    <t>4</t>
  </si>
  <si>
    <t>О11 00 00000</t>
  </si>
  <si>
    <t>Директор муниципального казенного общеобразовательного учреждения "Тиличикская средняя школа"</t>
  </si>
  <si>
    <r>
      <t xml:space="preserve">Получатель бюджетных средств       </t>
    </r>
    <r>
      <rPr>
        <b/>
        <sz val="11"/>
        <rFont val="Times New Roman"/>
        <family val="1"/>
      </rPr>
      <t xml:space="preserve"> МКОУ "Тиличикская средняя школа" (дошкольная ступень)</t>
    </r>
  </si>
  <si>
    <t>О702</t>
  </si>
  <si>
    <t xml:space="preserve">Ремонт внутренних помещений </t>
  </si>
  <si>
    <t>Сумма на 2019 год</t>
  </si>
  <si>
    <t>Раздел 4. Итого по бюджетной смете на 2019 год</t>
  </si>
  <si>
    <t>медикаменты</t>
  </si>
  <si>
    <t>прочие материальные запасы</t>
  </si>
  <si>
    <t xml:space="preserve">прочие материальные запасы однократного применения </t>
  </si>
  <si>
    <t>О11 05 00000</t>
  </si>
  <si>
    <t>О11 05 10040</t>
  </si>
  <si>
    <t>О11 05 10160</t>
  </si>
  <si>
    <t>О11 05 20010</t>
  </si>
  <si>
    <t>О11 05 10140</t>
  </si>
  <si>
    <t xml:space="preserve">О11 05 40230 </t>
  </si>
  <si>
    <t>О11 05 20210</t>
  </si>
  <si>
    <t>О41 05 20220</t>
  </si>
  <si>
    <t>О11 05 10000</t>
  </si>
  <si>
    <t xml:space="preserve">подписка </t>
  </si>
  <si>
    <t>Программное обеспечение</t>
  </si>
  <si>
    <t>Выплата пособий и компенсаций</t>
  </si>
  <si>
    <t>подипска</t>
  </si>
  <si>
    <t>приобретение медоборудования</t>
  </si>
  <si>
    <t>Приобретение средств обучения для формирования предметно - простаранственной среды в соответствии с ФГОС ДО</t>
  </si>
  <si>
    <t xml:space="preserve">Выплата пособий </t>
  </si>
  <si>
    <t>Выплата пособий</t>
  </si>
  <si>
    <t>Алферова В.Н.</t>
  </si>
  <si>
    <t>Начальник отдела образования  Управления по социальным вопросам администрации Олюторского муниципального района</t>
  </si>
  <si>
    <t>Сумма на 2020 год</t>
  </si>
  <si>
    <t>Сумма на 2021 год</t>
  </si>
  <si>
    <t>Сумма на 2022 год</t>
  </si>
  <si>
    <t>(подпись)</t>
  </si>
  <si>
    <t xml:space="preserve"> (расшифровка подписи)</t>
  </si>
  <si>
    <t>Директор МКОУ "Тиличикская средняя школа"______________________________</t>
  </si>
  <si>
    <t xml:space="preserve">                                         (подпись)        (расшифровка подписи)</t>
  </si>
  <si>
    <t>Раздел 2.1.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 на 2020 год (учебный процесс)</t>
  </si>
  <si>
    <t>Директор МКОУ "Тиличикская средняя школа"_________________________Алферова В.Н.</t>
  </si>
  <si>
    <t xml:space="preserve"> </t>
  </si>
  <si>
    <t xml:space="preserve">Раздел 1.1. Расходы, осуществляемые в целях обеспечения выполнения функций  казенными учреждениями (районный бюджет)
</t>
  </si>
  <si>
    <t>Белгородцева Я.В.</t>
  </si>
  <si>
    <t>от "01" января 2021 г.</t>
  </si>
  <si>
    <t>Сумма на 2023 год</t>
  </si>
  <si>
    <t xml:space="preserve">Раздел 1. 3. Расходы на выплаты персоналу , осуществляемые в целях обеспечения выполнения функций  казенными учреждениями (районный бюджет) </t>
  </si>
  <si>
    <t xml:space="preserve"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</si>
  <si>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2021 год</t>
  </si>
  <si>
    <t>приобретение ГСМ</t>
  </si>
  <si>
    <t>Раздел 1. 3. Расходы на выплаты персоналу , осуществляемые в целях обеспечения выполнения функций  казенными учреждениями (районный бюджет) на 2021 год</t>
  </si>
  <si>
    <t>Руководитель МКУ "ЦБ"   _____________  Левчук Н.А.</t>
  </si>
  <si>
    <t>Начальник самостоятельного отдела образования администрации Олюторского муниципального района</t>
  </si>
  <si>
    <t>( на плановый период 2023 и 2024 годов)</t>
  </si>
  <si>
    <t>Раздел 1.1. Расходы, осуществляемые в целях обеспечения выполнения функций  казенными учреждениями (районный бюджет)
на 2022 год и на плановый период 2023 и 2024 годов</t>
  </si>
  <si>
    <t>Сумма на 2024 год</t>
  </si>
  <si>
    <t>Раздел 4. Итого по бюджетной смете на 2022 год и на плановый период 2023 и 2024 годов</t>
  </si>
  <si>
    <t>Раздел 2.2. Расходы на реализацию мероприятий по программе "Развитие дошкольного образования в Олюторском муниципальном районе в 2021-2024 годы"</t>
  </si>
  <si>
    <t>Раздел 2.1.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 на 2022 год и на плановый период 2023 и 2024 годов  (учебный процесс)</t>
  </si>
  <si>
    <t xml:space="preserve">Бюджетная смета на 2022 финансовый год  </t>
  </si>
  <si>
    <t>Зам. руководителя ЦБ   _____________  Архипова Л.Е.</t>
  </si>
  <si>
    <r>
      <t>"</t>
    </r>
    <r>
      <rPr>
        <u val="single"/>
        <sz val="8"/>
        <rFont val="Times New Roman"/>
        <family val="1"/>
      </rPr>
      <t>30"  декабря 2021 года</t>
    </r>
  </si>
  <si>
    <t>"30"  декабря 2021 года</t>
  </si>
  <si>
    <t>Раздел 2.3. Расходы на реализацию мероприятий по Муниципальной программе Олюторского муниципального района "Безопасность Олюторского муниципального района"</t>
  </si>
  <si>
    <t>Построение и развитие аппаратно-программного комплекса "Безопасный город" установка систем видеонаблюдения</t>
  </si>
  <si>
    <t>О309</t>
  </si>
  <si>
    <t>О52 03 40060</t>
  </si>
  <si>
    <t>О52 03 Т0060</t>
  </si>
  <si>
    <t>"30" декабря 2021 года</t>
  </si>
  <si>
    <t>Обустройство детских игровых площадок</t>
  </si>
  <si>
    <t>О11 01 91020</t>
  </si>
  <si>
    <t>Приобретение ударопоглащающего покрытия для обустроцства детских игровых площадок</t>
  </si>
  <si>
    <t>Раздел 2.2. Расходы на реализацию мероприятий по программе "Развитие дошкольного образования в Олюторском муниципальном районе в 2020-2024 годы"</t>
  </si>
  <si>
    <r>
      <t>"</t>
    </r>
    <r>
      <rPr>
        <u val="single"/>
        <sz val="8"/>
        <rFont val="Times New Roman"/>
        <family val="1"/>
      </rPr>
      <t>___"  января 2022 года</t>
    </r>
  </si>
  <si>
    <t>"___"  января 2022 года</t>
  </si>
  <si>
    <t>Изменение к Бюджетной смете на 2022 финансовый год</t>
  </si>
  <si>
    <t>от "20" января 2022 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</si>
</sst>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"/>
      <family val="0"/>
    </font>
    <font>
      <sz val="11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sz val="8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u val="single"/>
      <sz val="11"/>
      <name val="Courier New"/>
      <family val="3"/>
    </font>
    <font>
      <b/>
      <sz val="8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b/>
      <sz val="11"/>
      <color indexed="63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wrapText="1"/>
    </xf>
    <xf numFmtId="0" fontId="10" fillId="0" borderId="17" xfId="54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49" fontId="14" fillId="0" borderId="0" xfId="0" applyNumberFormat="1" applyFont="1" applyBorder="1" applyAlignment="1" applyProtection="1">
      <alignment horizontal="right" wrapText="1"/>
      <protection/>
    </xf>
    <xf numFmtId="0" fontId="10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wrapText="1"/>
    </xf>
    <xf numFmtId="4" fontId="24" fillId="0" borderId="15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25" fillId="7" borderId="2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wrapText="1"/>
    </xf>
    <xf numFmtId="0" fontId="24" fillId="7" borderId="10" xfId="0" applyFont="1" applyFill="1" applyBorder="1" applyAlignment="1">
      <alignment horizontal="center" vertical="center" wrapText="1"/>
    </xf>
    <xf numFmtId="4" fontId="24" fillId="7" borderId="15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12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right" vertical="top" wrapText="1"/>
    </xf>
    <xf numFmtId="0" fontId="10" fillId="0" borderId="32" xfId="0" applyFont="1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10" fillId="0" borderId="34" xfId="54" applyNumberFormat="1" applyFont="1" applyFill="1" applyBorder="1" applyAlignment="1">
      <alignment vertical="top" wrapText="1"/>
      <protection/>
    </xf>
    <xf numFmtId="0" fontId="4" fillId="0" borderId="32" xfId="0" applyFont="1" applyBorder="1" applyAlignment="1">
      <alignment wrapText="1"/>
    </xf>
    <xf numFmtId="0" fontId="26" fillId="0" borderId="3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17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0" xfId="53" applyFont="1" applyFill="1" applyAlignment="1">
      <alignment horizontal="right" vertical="top" wrapText="1"/>
      <protection/>
    </xf>
    <xf numFmtId="0" fontId="14" fillId="0" borderId="0" xfId="0" applyFont="1" applyAlignment="1">
      <alignment horizontal="right" vertical="top"/>
    </xf>
    <xf numFmtId="0" fontId="17" fillId="0" borderId="0" xfId="53" applyFont="1" applyFill="1" applyAlignment="1">
      <alignment horizontal="center" vertical="center" wrapText="1"/>
      <protection/>
    </xf>
    <xf numFmtId="0" fontId="16" fillId="0" borderId="0" xfId="53" applyFont="1" applyFill="1" applyAlignment="1">
      <alignment horizontal="right" wrapText="1"/>
      <protection/>
    </xf>
    <xf numFmtId="0" fontId="16" fillId="0" borderId="0" xfId="0" applyFont="1" applyAlignment="1">
      <alignment horizontal="right"/>
    </xf>
    <xf numFmtId="0" fontId="18" fillId="0" borderId="0" xfId="53" applyFont="1" applyFill="1" applyBorder="1" applyAlignment="1">
      <alignment horizontal="right" wrapText="1"/>
      <protection/>
    </xf>
    <xf numFmtId="0" fontId="18" fillId="0" borderId="0" xfId="0" applyFont="1" applyBorder="1" applyAlignment="1">
      <alignment horizontal="right"/>
    </xf>
    <xf numFmtId="0" fontId="16" fillId="0" borderId="0" xfId="53" applyFont="1" applyFill="1" applyBorder="1" applyAlignment="1">
      <alignment horizontal="right" wrapText="1"/>
      <protection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0" xfId="54" applyNumberFormat="1" applyFont="1" applyFill="1" applyBorder="1" applyAlignment="1">
      <alignment horizontal="center" vertical="center" wrapText="1"/>
      <protection/>
    </xf>
    <xf numFmtId="0" fontId="25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54" applyNumberFormat="1" applyFont="1" applyFill="1" applyBorder="1" applyAlignment="1">
      <alignment vertical="top" wrapText="1"/>
      <protection/>
    </xf>
    <xf numFmtId="0" fontId="26" fillId="0" borderId="21" xfId="0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wrapText="1"/>
    </xf>
    <xf numFmtId="0" fontId="25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37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4" fontId="0" fillId="0" borderId="21" xfId="0" applyNumberFormat="1" applyFont="1" applyFill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4" fontId="3" fillId="0" borderId="38" xfId="0" applyNumberFormat="1" applyFont="1" applyFill="1" applyBorder="1" applyAlignment="1">
      <alignment horizontal="right" wrapText="1"/>
    </xf>
    <xf numFmtId="4" fontId="3" fillId="0" borderId="39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21" fillId="0" borderId="37" xfId="0" applyFont="1" applyBorder="1" applyAlignment="1">
      <alignment wrapText="1"/>
    </xf>
    <xf numFmtId="0" fontId="3" fillId="0" borderId="38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4" fontId="3" fillId="0" borderId="38" xfId="0" applyNumberFormat="1" applyFont="1" applyFill="1" applyBorder="1" applyAlignment="1">
      <alignment horizontal="right" vertical="top" wrapText="1"/>
    </xf>
    <xf numFmtId="4" fontId="3" fillId="0" borderId="39" xfId="0" applyNumberFormat="1" applyFont="1" applyFill="1" applyBorder="1" applyAlignment="1">
      <alignment horizontal="right" vertical="top" wrapText="1"/>
    </xf>
    <xf numFmtId="0" fontId="12" fillId="0" borderId="37" xfId="0" applyFont="1" applyBorder="1" applyAlignment="1">
      <alignment wrapText="1"/>
    </xf>
    <xf numFmtId="0" fontId="24" fillId="0" borderId="38" xfId="0" applyFont="1" applyBorder="1" applyAlignment="1">
      <alignment horizontal="center" vertical="center" wrapText="1"/>
    </xf>
    <xf numFmtId="4" fontId="24" fillId="0" borderId="39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4" fillId="7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right" vertical="top" wrapText="1"/>
    </xf>
    <xf numFmtId="4" fontId="8" fillId="0" borderId="22" xfId="0" applyNumberFormat="1" applyFont="1" applyFill="1" applyBorder="1" applyAlignment="1">
      <alignment horizontal="right" vertical="top" wrapText="1"/>
    </xf>
    <xf numFmtId="4" fontId="24" fillId="0" borderId="38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45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right"/>
    </xf>
    <xf numFmtId="0" fontId="4" fillId="0" borderId="0" xfId="53" applyFont="1" applyFill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0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18" fillId="0" borderId="46" xfId="53" applyFont="1" applyFill="1" applyBorder="1" applyAlignment="1">
      <alignment horizontal="right" wrapText="1"/>
      <protection/>
    </xf>
    <xf numFmtId="0" fontId="15" fillId="0" borderId="46" xfId="0" applyFont="1" applyBorder="1" applyAlignment="1">
      <alignment horizontal="right"/>
    </xf>
    <xf numFmtId="0" fontId="72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17" fillId="0" borderId="0" xfId="53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6" fillId="0" borderId="0" xfId="53" applyFont="1" applyFill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16" fillId="0" borderId="18" xfId="53" applyFont="1" applyFill="1" applyBorder="1" applyAlignment="1">
      <alignment horizontal="right" wrapText="1"/>
      <protection/>
    </xf>
    <xf numFmtId="0" fontId="0" fillId="0" borderId="18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.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tabSelected="1" view="pageBreakPreview" zoomScaleSheetLayoutView="100" zoomScalePageLayoutView="0" workbookViewId="0" topLeftCell="A1">
      <selection activeCell="L57" sqref="L57"/>
    </sheetView>
  </sheetViews>
  <sheetFormatPr defaultColWidth="9.140625" defaultRowHeight="12.75"/>
  <cols>
    <col min="1" max="1" width="48.28125" style="0" customWidth="1"/>
    <col min="2" max="2" width="3.28125" style="0" customWidth="1"/>
    <col min="5" max="5" width="15.7109375" style="0" customWidth="1"/>
    <col min="7" max="7" width="11.7109375" style="0" customWidth="1"/>
    <col min="8" max="8" width="14.8515625" style="0" customWidth="1"/>
    <col min="9" max="9" width="16.00390625" style="0" customWidth="1"/>
    <col min="10" max="10" width="16.8515625" style="0" customWidth="1"/>
    <col min="11" max="11" width="20.00390625" style="0" customWidth="1"/>
    <col min="12" max="12" width="16.7109375" style="0" customWidth="1"/>
    <col min="13" max="13" width="10.140625" style="0" bestFit="1" customWidth="1"/>
  </cols>
  <sheetData>
    <row r="1" spans="5:10" ht="44.25" customHeight="1">
      <c r="E1" s="161"/>
      <c r="F1" s="162"/>
      <c r="G1" s="291" t="s">
        <v>57</v>
      </c>
      <c r="H1" s="292"/>
      <c r="I1" s="292"/>
      <c r="J1" s="292"/>
    </row>
    <row r="2" spans="1:10" ht="19.5" customHeight="1">
      <c r="A2" s="23" t="s">
        <v>58</v>
      </c>
      <c r="B2" s="23"/>
      <c r="C2" s="23"/>
      <c r="D2" s="24"/>
      <c r="E2" s="163"/>
      <c r="F2" s="23"/>
      <c r="G2" s="293" t="s">
        <v>59</v>
      </c>
      <c r="H2" s="294"/>
      <c r="I2" s="294"/>
      <c r="J2" s="294"/>
    </row>
    <row r="3" spans="1:10" ht="27" customHeight="1">
      <c r="A3" s="289" t="s">
        <v>132</v>
      </c>
      <c r="B3" s="289"/>
      <c r="C3" s="289"/>
      <c r="D3" s="24"/>
      <c r="E3" s="164"/>
      <c r="F3" s="165"/>
      <c r="G3" s="295" t="s">
        <v>84</v>
      </c>
      <c r="H3" s="296"/>
      <c r="I3" s="296"/>
      <c r="J3" s="296"/>
    </row>
    <row r="4" spans="1:10" ht="27" customHeight="1">
      <c r="A4" s="290" t="s">
        <v>123</v>
      </c>
      <c r="B4" s="290"/>
      <c r="C4" s="290"/>
      <c r="D4" s="24"/>
      <c r="E4" s="168"/>
      <c r="F4" s="169"/>
      <c r="G4" s="290" t="s">
        <v>110</v>
      </c>
      <c r="H4" s="297"/>
      <c r="I4" s="297"/>
      <c r="J4" s="297"/>
    </row>
    <row r="5" spans="1:10" ht="19.5" customHeight="1">
      <c r="A5" s="298" t="s">
        <v>141</v>
      </c>
      <c r="B5" s="298"/>
      <c r="C5" s="298"/>
      <c r="D5" s="24"/>
      <c r="E5" s="166"/>
      <c r="F5" s="167"/>
      <c r="G5" s="299" t="s">
        <v>142</v>
      </c>
      <c r="H5" s="299"/>
      <c r="I5" s="299"/>
      <c r="J5" s="300"/>
    </row>
    <row r="6" spans="1:10" ht="19.5" customHeight="1">
      <c r="A6" s="301" t="s">
        <v>139</v>
      </c>
      <c r="B6" s="301"/>
      <c r="C6" s="302"/>
      <c r="D6" s="302"/>
      <c r="E6" s="302"/>
      <c r="F6" s="302"/>
      <c r="G6" s="302"/>
      <c r="H6" s="302"/>
      <c r="I6" s="24"/>
      <c r="J6" s="24"/>
    </row>
    <row r="7" spans="1:8" ht="12.75" customHeight="1">
      <c r="A7" s="303" t="s">
        <v>133</v>
      </c>
      <c r="B7" s="303"/>
      <c r="C7" s="302"/>
      <c r="D7" s="302"/>
      <c r="E7" s="302"/>
      <c r="F7" s="302"/>
      <c r="G7" s="302"/>
      <c r="H7" s="302"/>
    </row>
    <row r="8" spans="1:10" ht="11.25" customHeight="1">
      <c r="A8" s="24"/>
      <c r="B8" s="24"/>
      <c r="C8" s="24"/>
      <c r="D8" s="24"/>
      <c r="E8" s="24"/>
      <c r="F8" s="24"/>
      <c r="G8" s="29"/>
      <c r="H8" s="170"/>
      <c r="I8" s="29"/>
      <c r="J8" s="64" t="s">
        <v>0</v>
      </c>
    </row>
    <row r="9" spans="1:10" ht="15.75" customHeight="1">
      <c r="A9" s="304" t="s">
        <v>124</v>
      </c>
      <c r="B9" s="304"/>
      <c r="C9" s="302"/>
      <c r="D9" s="302"/>
      <c r="E9" s="302"/>
      <c r="F9" s="302"/>
      <c r="G9" s="63"/>
      <c r="H9" s="170"/>
      <c r="I9" s="63" t="s">
        <v>64</v>
      </c>
      <c r="J9" s="64">
        <v>501012</v>
      </c>
    </row>
    <row r="10" spans="1:10" ht="9" customHeight="1">
      <c r="A10" s="24"/>
      <c r="B10" s="24"/>
      <c r="C10" s="24"/>
      <c r="D10" s="24"/>
      <c r="E10" s="24"/>
      <c r="F10" s="24"/>
      <c r="G10" s="61"/>
      <c r="H10" s="171"/>
      <c r="I10" s="61" t="s">
        <v>1</v>
      </c>
      <c r="J10" s="62"/>
    </row>
    <row r="11" spans="1:10" ht="14.25">
      <c r="A11" s="25" t="s">
        <v>85</v>
      </c>
      <c r="B11" s="25"/>
      <c r="C11" s="25"/>
      <c r="D11" s="25"/>
      <c r="E11" s="25"/>
      <c r="F11" s="25"/>
      <c r="G11" s="61"/>
      <c r="H11" s="171"/>
      <c r="I11" s="61" t="s">
        <v>2</v>
      </c>
      <c r="J11" s="62"/>
    </row>
    <row r="12" spans="1:10" ht="12.75">
      <c r="A12" s="26" t="s">
        <v>60</v>
      </c>
      <c r="B12" s="26"/>
      <c r="C12" s="26"/>
      <c r="D12" s="26"/>
      <c r="E12" s="26"/>
      <c r="F12" s="26"/>
      <c r="G12" s="61"/>
      <c r="H12" s="171"/>
      <c r="I12" s="61" t="s">
        <v>3</v>
      </c>
      <c r="J12" s="62"/>
    </row>
    <row r="13" spans="1:10" ht="12.75">
      <c r="A13" s="26" t="s">
        <v>61</v>
      </c>
      <c r="B13" s="26"/>
      <c r="C13" s="26"/>
      <c r="D13" s="26"/>
      <c r="E13" s="26"/>
      <c r="F13" s="26"/>
      <c r="G13" s="61"/>
      <c r="H13" s="171"/>
      <c r="I13" s="61" t="s">
        <v>4</v>
      </c>
      <c r="J13" s="62"/>
    </row>
    <row r="14" spans="1:10" ht="18.75" customHeight="1">
      <c r="A14" s="26" t="s">
        <v>62</v>
      </c>
      <c r="B14" s="26"/>
      <c r="C14" s="26"/>
      <c r="D14" s="26"/>
      <c r="E14" s="26"/>
      <c r="F14" s="26"/>
      <c r="G14" s="61"/>
      <c r="H14" s="170"/>
      <c r="I14" s="61" t="s">
        <v>6</v>
      </c>
      <c r="J14" s="64">
        <v>383</v>
      </c>
    </row>
    <row r="15" spans="1:8" ht="11.25" customHeight="1">
      <c r="A15" s="26" t="s">
        <v>5</v>
      </c>
      <c r="B15" s="26"/>
      <c r="C15" s="26"/>
      <c r="D15" s="26"/>
      <c r="E15" s="26"/>
      <c r="F15" s="26"/>
      <c r="G15" s="27"/>
      <c r="H15" s="29"/>
    </row>
    <row r="16" spans="1:8" ht="11.25" customHeight="1">
      <c r="A16" s="129"/>
      <c r="B16" s="129"/>
      <c r="C16" s="129"/>
      <c r="D16" s="129"/>
      <c r="E16" s="129"/>
      <c r="F16" s="129"/>
      <c r="G16" s="27"/>
      <c r="H16" s="29"/>
    </row>
    <row r="17" spans="1:10" ht="28.5" customHeight="1">
      <c r="A17" s="285" t="s">
        <v>134</v>
      </c>
      <c r="B17" s="285"/>
      <c r="C17" s="286"/>
      <c r="D17" s="286"/>
      <c r="E17" s="286"/>
      <c r="F17" s="286"/>
      <c r="G17" s="285"/>
      <c r="H17" s="287"/>
      <c r="I17" s="288"/>
      <c r="J17" s="288"/>
    </row>
    <row r="18" spans="1:8" ht="7.5" customHeight="1" thickBot="1">
      <c r="A18" s="24"/>
      <c r="B18" s="24"/>
      <c r="C18" s="24"/>
      <c r="D18" s="24"/>
      <c r="E18" s="24"/>
      <c r="F18" s="24"/>
      <c r="G18" s="28"/>
      <c r="H18" s="30"/>
    </row>
    <row r="19" spans="1:10" ht="30.75" customHeight="1">
      <c r="A19" s="265" t="s">
        <v>7</v>
      </c>
      <c r="B19" s="267" t="s">
        <v>65</v>
      </c>
      <c r="C19" s="269" t="s">
        <v>8</v>
      </c>
      <c r="D19" s="269"/>
      <c r="E19" s="269"/>
      <c r="F19" s="269"/>
      <c r="G19" s="270" t="s">
        <v>66</v>
      </c>
      <c r="H19" s="179" t="s">
        <v>114</v>
      </c>
      <c r="I19" s="179" t="s">
        <v>125</v>
      </c>
      <c r="J19" s="42" t="s">
        <v>135</v>
      </c>
    </row>
    <row r="20" spans="1:10" ht="18" customHeight="1" thickBot="1">
      <c r="A20" s="266"/>
      <c r="B20" s="268"/>
      <c r="C20" s="183" t="s">
        <v>9</v>
      </c>
      <c r="D20" s="184" t="s">
        <v>10</v>
      </c>
      <c r="E20" s="184" t="s">
        <v>11</v>
      </c>
      <c r="F20" s="184" t="s">
        <v>12</v>
      </c>
      <c r="G20" s="271"/>
      <c r="H20" s="160" t="s">
        <v>63</v>
      </c>
      <c r="I20" s="160" t="s">
        <v>63</v>
      </c>
      <c r="J20" s="185" t="s">
        <v>63</v>
      </c>
    </row>
    <row r="21" spans="1:10" ht="13.5" thickBot="1">
      <c r="A21" s="191">
        <v>1</v>
      </c>
      <c r="B21" s="192">
        <v>2</v>
      </c>
      <c r="C21" s="192">
        <v>3</v>
      </c>
      <c r="D21" s="192">
        <v>4</v>
      </c>
      <c r="E21" s="192">
        <v>5</v>
      </c>
      <c r="F21" s="192">
        <v>6</v>
      </c>
      <c r="G21" s="192">
        <v>7</v>
      </c>
      <c r="H21" s="192">
        <v>8</v>
      </c>
      <c r="I21" s="192">
        <v>9</v>
      </c>
      <c r="J21" s="193">
        <v>10</v>
      </c>
    </row>
    <row r="22" spans="1:10" ht="15" customHeight="1">
      <c r="A22" s="186" t="s">
        <v>14</v>
      </c>
      <c r="B22" s="187">
        <v>1</v>
      </c>
      <c r="C22" s="188">
        <v>904</v>
      </c>
      <c r="D22" s="188" t="s">
        <v>34</v>
      </c>
      <c r="E22" s="188" t="s">
        <v>93</v>
      </c>
      <c r="F22" s="188"/>
      <c r="G22" s="188">
        <v>17000</v>
      </c>
      <c r="H22" s="189">
        <f>H23+H26+H39+H42+H41</f>
        <v>20323028</v>
      </c>
      <c r="I22" s="189">
        <f>I23+I26+I39+I42+I41</f>
        <v>19067528</v>
      </c>
      <c r="J22" s="189">
        <f>J23+J26+J39+J42+J41</f>
        <v>19010028</v>
      </c>
    </row>
    <row r="23" spans="1:18" ht="15" customHeight="1">
      <c r="A23" s="5" t="s">
        <v>17</v>
      </c>
      <c r="B23" s="172">
        <v>2</v>
      </c>
      <c r="C23" s="34">
        <v>904</v>
      </c>
      <c r="D23" s="34" t="s">
        <v>34</v>
      </c>
      <c r="E23" s="34" t="s">
        <v>94</v>
      </c>
      <c r="F23" s="34">
        <v>112</v>
      </c>
      <c r="G23" s="34">
        <v>17212</v>
      </c>
      <c r="H23" s="173">
        <f>H24+H25</f>
        <v>1686500</v>
      </c>
      <c r="I23" s="173">
        <f>I24+I25</f>
        <v>431000</v>
      </c>
      <c r="J23" s="173">
        <f>J24+J25</f>
        <v>373500</v>
      </c>
      <c r="R23" t="s">
        <v>121</v>
      </c>
    </row>
    <row r="24" spans="1:10" ht="21.75" customHeight="1">
      <c r="A24" s="4" t="s">
        <v>18</v>
      </c>
      <c r="B24" s="174">
        <v>3</v>
      </c>
      <c r="C24" s="38">
        <v>904</v>
      </c>
      <c r="D24" s="38" t="s">
        <v>34</v>
      </c>
      <c r="E24" s="38" t="s">
        <v>94</v>
      </c>
      <c r="F24" s="38">
        <v>112</v>
      </c>
      <c r="G24" s="38">
        <v>17212</v>
      </c>
      <c r="H24" s="175">
        <v>73500</v>
      </c>
      <c r="I24" s="175">
        <f>H24</f>
        <v>73500</v>
      </c>
      <c r="J24" s="175">
        <f>I24</f>
        <v>73500</v>
      </c>
    </row>
    <row r="25" spans="1:11" ht="15" customHeight="1">
      <c r="A25" s="4" t="s">
        <v>19</v>
      </c>
      <c r="B25" s="174">
        <v>4</v>
      </c>
      <c r="C25" s="38">
        <v>904</v>
      </c>
      <c r="D25" s="38" t="s">
        <v>34</v>
      </c>
      <c r="E25" s="38" t="s">
        <v>94</v>
      </c>
      <c r="F25" s="38">
        <v>112</v>
      </c>
      <c r="G25" s="38">
        <v>17214</v>
      </c>
      <c r="H25" s="175">
        <v>1613000</v>
      </c>
      <c r="I25" s="175">
        <v>357500</v>
      </c>
      <c r="J25" s="175">
        <v>300000</v>
      </c>
      <c r="K25" s="15"/>
    </row>
    <row r="26" spans="1:10" ht="15" customHeight="1">
      <c r="A26" s="5" t="s">
        <v>20</v>
      </c>
      <c r="B26" s="172">
        <v>5</v>
      </c>
      <c r="C26" s="34">
        <v>904</v>
      </c>
      <c r="D26" s="34" t="s">
        <v>34</v>
      </c>
      <c r="E26" s="34" t="s">
        <v>94</v>
      </c>
      <c r="F26" s="34">
        <v>244</v>
      </c>
      <c r="G26" s="34">
        <v>17220</v>
      </c>
      <c r="H26" s="173">
        <f>H27+H28+H31+H34</f>
        <v>1431781</v>
      </c>
      <c r="I26" s="173">
        <f>I27+I28+I31+I34</f>
        <v>1431781</v>
      </c>
      <c r="J26" s="173">
        <f>J27+J28+J31+J34</f>
        <v>1431781</v>
      </c>
    </row>
    <row r="27" spans="1:10" ht="15" customHeight="1">
      <c r="A27" s="4" t="s">
        <v>36</v>
      </c>
      <c r="B27" s="174">
        <v>6</v>
      </c>
      <c r="C27" s="38">
        <v>904</v>
      </c>
      <c r="D27" s="38" t="s">
        <v>34</v>
      </c>
      <c r="E27" s="38" t="s">
        <v>94</v>
      </c>
      <c r="F27" s="38">
        <v>244</v>
      </c>
      <c r="G27" s="38">
        <v>17221</v>
      </c>
      <c r="H27" s="175">
        <v>38400</v>
      </c>
      <c r="I27" s="175">
        <f>H27</f>
        <v>38400</v>
      </c>
      <c r="J27" s="175">
        <f>I27</f>
        <v>38400</v>
      </c>
    </row>
    <row r="28" spans="1:10" ht="15" customHeight="1">
      <c r="A28" s="5" t="s">
        <v>21</v>
      </c>
      <c r="B28" s="172">
        <v>7</v>
      </c>
      <c r="C28" s="34">
        <v>904</v>
      </c>
      <c r="D28" s="34" t="s">
        <v>34</v>
      </c>
      <c r="E28" s="34" t="s">
        <v>94</v>
      </c>
      <c r="F28" s="34">
        <v>244</v>
      </c>
      <c r="G28" s="34">
        <v>17222</v>
      </c>
      <c r="H28" s="173">
        <f>H29+H30</f>
        <v>0</v>
      </c>
      <c r="I28" s="173">
        <f>I29+I30</f>
        <v>0</v>
      </c>
      <c r="J28" s="173">
        <f>J29+J30</f>
        <v>0</v>
      </c>
    </row>
    <row r="29" spans="1:10" ht="21.75" customHeight="1">
      <c r="A29" s="4" t="s">
        <v>22</v>
      </c>
      <c r="B29" s="174">
        <v>8</v>
      </c>
      <c r="C29" s="38">
        <v>904</v>
      </c>
      <c r="D29" s="38" t="s">
        <v>34</v>
      </c>
      <c r="E29" s="38" t="s">
        <v>94</v>
      </c>
      <c r="F29" s="38">
        <v>112</v>
      </c>
      <c r="G29" s="38">
        <v>17222</v>
      </c>
      <c r="H29" s="175">
        <v>0</v>
      </c>
      <c r="I29" s="175">
        <v>0</v>
      </c>
      <c r="J29" s="175">
        <v>0</v>
      </c>
    </row>
    <row r="30" spans="1:10" ht="18" customHeight="1">
      <c r="A30" s="4" t="s">
        <v>37</v>
      </c>
      <c r="B30" s="174">
        <v>9</v>
      </c>
      <c r="C30" s="38">
        <v>904</v>
      </c>
      <c r="D30" s="38" t="s">
        <v>34</v>
      </c>
      <c r="E30" s="38" t="s">
        <v>94</v>
      </c>
      <c r="F30" s="38">
        <v>244</v>
      </c>
      <c r="G30" s="38">
        <v>17222</v>
      </c>
      <c r="H30" s="175">
        <v>0</v>
      </c>
      <c r="I30" s="175">
        <f>50000-40000-2500-7500</f>
        <v>0</v>
      </c>
      <c r="J30" s="175">
        <f>50000-40000-2500-7500</f>
        <v>0</v>
      </c>
    </row>
    <row r="31" spans="1:10" ht="15" customHeight="1">
      <c r="A31" s="5" t="s">
        <v>40</v>
      </c>
      <c r="B31" s="172">
        <v>10</v>
      </c>
      <c r="C31" s="34">
        <v>904</v>
      </c>
      <c r="D31" s="34" t="s">
        <v>34</v>
      </c>
      <c r="E31" s="34" t="s">
        <v>94</v>
      </c>
      <c r="F31" s="34">
        <v>244</v>
      </c>
      <c r="G31" s="34">
        <v>17225</v>
      </c>
      <c r="H31" s="173">
        <f>H32+H33</f>
        <v>450000</v>
      </c>
      <c r="I31" s="173">
        <f>I32+I33</f>
        <v>450000</v>
      </c>
      <c r="J31" s="173">
        <f>J32+J33</f>
        <v>450000</v>
      </c>
    </row>
    <row r="32" spans="1:10" ht="15" customHeight="1">
      <c r="A32" s="4" t="s">
        <v>39</v>
      </c>
      <c r="B32" s="174">
        <v>11</v>
      </c>
      <c r="C32" s="38">
        <v>904</v>
      </c>
      <c r="D32" s="38" t="s">
        <v>34</v>
      </c>
      <c r="E32" s="38" t="s">
        <v>94</v>
      </c>
      <c r="F32" s="38">
        <v>244</v>
      </c>
      <c r="G32" s="38">
        <v>17225</v>
      </c>
      <c r="H32" s="175">
        <v>0</v>
      </c>
      <c r="I32" s="175">
        <f>110000-110000</f>
        <v>0</v>
      </c>
      <c r="J32" s="175">
        <f>110000-110000</f>
        <v>0</v>
      </c>
    </row>
    <row r="33" spans="1:10" ht="15" customHeight="1">
      <c r="A33" s="4" t="s">
        <v>41</v>
      </c>
      <c r="B33" s="174">
        <v>12</v>
      </c>
      <c r="C33" s="38">
        <v>904</v>
      </c>
      <c r="D33" s="38" t="s">
        <v>34</v>
      </c>
      <c r="E33" s="38" t="s">
        <v>94</v>
      </c>
      <c r="F33" s="38">
        <v>244</v>
      </c>
      <c r="G33" s="38">
        <v>17225</v>
      </c>
      <c r="H33" s="175">
        <f>300000+150000</f>
        <v>450000</v>
      </c>
      <c r="I33" s="175">
        <f>H33</f>
        <v>450000</v>
      </c>
      <c r="J33" s="175">
        <f>I33</f>
        <v>450000</v>
      </c>
    </row>
    <row r="34" spans="1:10" ht="15" customHeight="1">
      <c r="A34" s="5" t="s">
        <v>24</v>
      </c>
      <c r="B34" s="172">
        <v>13</v>
      </c>
      <c r="C34" s="34">
        <v>904</v>
      </c>
      <c r="D34" s="34" t="s">
        <v>34</v>
      </c>
      <c r="E34" s="34" t="s">
        <v>94</v>
      </c>
      <c r="F34" s="34">
        <v>244</v>
      </c>
      <c r="G34" s="34">
        <v>17226</v>
      </c>
      <c r="H34" s="173">
        <f>H35+H36+H37</f>
        <v>943381</v>
      </c>
      <c r="I34" s="173">
        <f>I35+I36+I37</f>
        <v>943381</v>
      </c>
      <c r="J34" s="173">
        <f>J35+J36+J37</f>
        <v>943381</v>
      </c>
    </row>
    <row r="35" spans="1:10" ht="22.5" customHeight="1">
      <c r="A35" s="4" t="s">
        <v>22</v>
      </c>
      <c r="B35" s="174">
        <v>14</v>
      </c>
      <c r="C35" s="38">
        <v>904</v>
      </c>
      <c r="D35" s="38" t="s">
        <v>34</v>
      </c>
      <c r="E35" s="38" t="s">
        <v>94</v>
      </c>
      <c r="F35" s="38">
        <v>112</v>
      </c>
      <c r="G35" s="38">
        <v>17226</v>
      </c>
      <c r="H35" s="175">
        <f>320000+262500</f>
        <v>582500</v>
      </c>
      <c r="I35" s="175">
        <f>H35</f>
        <v>582500</v>
      </c>
      <c r="J35" s="175">
        <f>I35</f>
        <v>582500</v>
      </c>
    </row>
    <row r="36" spans="1:12" ht="15.75" customHeight="1">
      <c r="A36" s="4" t="s">
        <v>26</v>
      </c>
      <c r="B36" s="174">
        <v>15</v>
      </c>
      <c r="C36" s="38">
        <v>904</v>
      </c>
      <c r="D36" s="38" t="s">
        <v>34</v>
      </c>
      <c r="E36" s="38" t="s">
        <v>94</v>
      </c>
      <c r="F36" s="38">
        <v>244</v>
      </c>
      <c r="G36" s="38">
        <v>17226</v>
      </c>
      <c r="H36" s="175">
        <v>360881</v>
      </c>
      <c r="I36" s="175">
        <f>H36</f>
        <v>360881</v>
      </c>
      <c r="J36" s="175">
        <f>I36</f>
        <v>360881</v>
      </c>
      <c r="L36" s="15"/>
    </row>
    <row r="37" spans="1:10" ht="15" customHeight="1">
      <c r="A37" s="180" t="s">
        <v>48</v>
      </c>
      <c r="B37" s="176">
        <v>16</v>
      </c>
      <c r="C37" s="38">
        <v>904</v>
      </c>
      <c r="D37" s="38" t="s">
        <v>34</v>
      </c>
      <c r="E37" s="38" t="s">
        <v>94</v>
      </c>
      <c r="F37" s="38">
        <v>244</v>
      </c>
      <c r="G37" s="38">
        <v>17226</v>
      </c>
      <c r="H37" s="175">
        <v>0</v>
      </c>
      <c r="I37" s="175">
        <v>0</v>
      </c>
      <c r="J37" s="175">
        <v>0</v>
      </c>
    </row>
    <row r="38" spans="1:10" ht="15" customHeight="1">
      <c r="A38" s="4" t="s">
        <v>27</v>
      </c>
      <c r="B38" s="174">
        <v>17</v>
      </c>
      <c r="C38" s="38">
        <v>904</v>
      </c>
      <c r="D38" s="38" t="s">
        <v>34</v>
      </c>
      <c r="E38" s="38" t="s">
        <v>94</v>
      </c>
      <c r="F38" s="38">
        <v>244</v>
      </c>
      <c r="G38" s="38">
        <v>17262</v>
      </c>
      <c r="H38" s="175">
        <v>0</v>
      </c>
      <c r="I38" s="175">
        <v>0</v>
      </c>
      <c r="J38" s="175">
        <v>0</v>
      </c>
    </row>
    <row r="39" spans="1:10" ht="15" customHeight="1">
      <c r="A39" s="96" t="s">
        <v>50</v>
      </c>
      <c r="B39" s="177">
        <v>18</v>
      </c>
      <c r="C39" s="98">
        <v>904</v>
      </c>
      <c r="D39" s="98" t="s">
        <v>34</v>
      </c>
      <c r="E39" s="98" t="s">
        <v>94</v>
      </c>
      <c r="F39" s="98">
        <v>851</v>
      </c>
      <c r="G39" s="98">
        <v>17291</v>
      </c>
      <c r="H39" s="178">
        <f>3000000*4</f>
        <v>12000000</v>
      </c>
      <c r="I39" s="178">
        <f>H39</f>
        <v>12000000</v>
      </c>
      <c r="J39" s="178">
        <f>I39</f>
        <v>12000000</v>
      </c>
    </row>
    <row r="40" spans="1:10" ht="15" customHeight="1">
      <c r="A40" s="96" t="s">
        <v>52</v>
      </c>
      <c r="B40" s="177">
        <v>19</v>
      </c>
      <c r="C40" s="98">
        <v>904</v>
      </c>
      <c r="D40" s="98" t="s">
        <v>34</v>
      </c>
      <c r="E40" s="98" t="s">
        <v>94</v>
      </c>
      <c r="F40" s="98">
        <v>852</v>
      </c>
      <c r="G40" s="98">
        <v>17291</v>
      </c>
      <c r="H40" s="178">
        <v>0</v>
      </c>
      <c r="I40" s="178">
        <v>0</v>
      </c>
      <c r="J40" s="178">
        <v>0</v>
      </c>
    </row>
    <row r="41" spans="1:10" ht="15" customHeight="1">
      <c r="A41" s="96" t="s">
        <v>52</v>
      </c>
      <c r="B41" s="177">
        <v>19</v>
      </c>
      <c r="C41" s="98">
        <v>904</v>
      </c>
      <c r="D41" s="98" t="s">
        <v>34</v>
      </c>
      <c r="E41" s="98" t="s">
        <v>94</v>
      </c>
      <c r="F41" s="98">
        <v>853</v>
      </c>
      <c r="G41" s="98">
        <v>17295</v>
      </c>
      <c r="H41" s="178">
        <v>0</v>
      </c>
      <c r="I41" s="178">
        <v>0</v>
      </c>
      <c r="J41" s="178">
        <v>0</v>
      </c>
    </row>
    <row r="42" spans="1:10" ht="15" customHeight="1">
      <c r="A42" s="5" t="s">
        <v>29</v>
      </c>
      <c r="B42" s="172">
        <v>20</v>
      </c>
      <c r="C42" s="34">
        <v>904</v>
      </c>
      <c r="D42" s="34" t="s">
        <v>34</v>
      </c>
      <c r="E42" s="34" t="s">
        <v>94</v>
      </c>
      <c r="F42" s="34">
        <v>244</v>
      </c>
      <c r="G42" s="34">
        <v>17300</v>
      </c>
      <c r="H42" s="173">
        <f>H43+H44</f>
        <v>5204747</v>
      </c>
      <c r="I42" s="173">
        <f>I43+I44</f>
        <v>5204747</v>
      </c>
      <c r="J42" s="173">
        <f>J43+J44</f>
        <v>5204747</v>
      </c>
    </row>
    <row r="43" spans="1:10" ht="22.5" customHeight="1">
      <c r="A43" s="5" t="s">
        <v>42</v>
      </c>
      <c r="B43" s="172">
        <v>21</v>
      </c>
      <c r="C43" s="34">
        <v>904</v>
      </c>
      <c r="D43" s="34" t="s">
        <v>34</v>
      </c>
      <c r="E43" s="34" t="s">
        <v>94</v>
      </c>
      <c r="F43" s="34">
        <v>244</v>
      </c>
      <c r="G43" s="34">
        <v>17310</v>
      </c>
      <c r="H43" s="173">
        <v>0</v>
      </c>
      <c r="I43" s="173">
        <v>0</v>
      </c>
      <c r="J43" s="173">
        <v>0</v>
      </c>
    </row>
    <row r="44" spans="1:10" ht="15" customHeight="1">
      <c r="A44" s="5" t="s">
        <v>31</v>
      </c>
      <c r="B44" s="172">
        <v>22</v>
      </c>
      <c r="C44" s="34">
        <v>904</v>
      </c>
      <c r="D44" s="34" t="s">
        <v>34</v>
      </c>
      <c r="E44" s="34" t="s">
        <v>94</v>
      </c>
      <c r="F44" s="34">
        <v>244</v>
      </c>
      <c r="G44" s="34">
        <v>17340</v>
      </c>
      <c r="H44" s="173">
        <f>SUM(H45:H50)</f>
        <v>5204747</v>
      </c>
      <c r="I44" s="173">
        <f>SUM(I45:I50)</f>
        <v>5204747</v>
      </c>
      <c r="J44" s="173">
        <f>SUM(J45:J50)</f>
        <v>5204747</v>
      </c>
    </row>
    <row r="45" spans="1:10" ht="15" customHeight="1">
      <c r="A45" s="4" t="s">
        <v>129</v>
      </c>
      <c r="B45" s="174">
        <v>23</v>
      </c>
      <c r="C45" s="38">
        <v>904</v>
      </c>
      <c r="D45" s="38" t="s">
        <v>34</v>
      </c>
      <c r="E45" s="38" t="s">
        <v>94</v>
      </c>
      <c r="F45" s="38">
        <v>244</v>
      </c>
      <c r="G45" s="38">
        <v>17343</v>
      </c>
      <c r="H45" s="175">
        <v>0</v>
      </c>
      <c r="I45" s="175">
        <v>0</v>
      </c>
      <c r="J45" s="175">
        <v>0</v>
      </c>
    </row>
    <row r="46" spans="1:11" ht="15" customHeight="1">
      <c r="A46" s="4" t="s">
        <v>91</v>
      </c>
      <c r="B46" s="174">
        <v>24</v>
      </c>
      <c r="C46" s="38">
        <v>904</v>
      </c>
      <c r="D46" s="38" t="s">
        <v>34</v>
      </c>
      <c r="E46" s="38" t="s">
        <v>94</v>
      </c>
      <c r="F46" s="38">
        <v>244</v>
      </c>
      <c r="G46" s="38">
        <v>17346</v>
      </c>
      <c r="H46" s="175">
        <v>0</v>
      </c>
      <c r="I46" s="175">
        <v>0</v>
      </c>
      <c r="J46" s="175">
        <v>0</v>
      </c>
      <c r="K46" s="15"/>
    </row>
    <row r="47" spans="1:11" ht="15" customHeight="1">
      <c r="A47" s="4" t="s">
        <v>33</v>
      </c>
      <c r="B47" s="174">
        <v>25</v>
      </c>
      <c r="C47" s="38">
        <v>904</v>
      </c>
      <c r="D47" s="38" t="s">
        <v>34</v>
      </c>
      <c r="E47" s="38" t="s">
        <v>94</v>
      </c>
      <c r="F47" s="38">
        <v>244</v>
      </c>
      <c r="G47" s="38">
        <v>17342</v>
      </c>
      <c r="H47" s="175">
        <v>5204747</v>
      </c>
      <c r="I47" s="175">
        <f>H47</f>
        <v>5204747</v>
      </c>
      <c r="J47" s="175">
        <f>I47</f>
        <v>5204747</v>
      </c>
      <c r="K47" s="15"/>
    </row>
    <row r="48" spans="1:10" ht="15" customHeight="1">
      <c r="A48" s="4" t="s">
        <v>90</v>
      </c>
      <c r="B48" s="174">
        <v>26</v>
      </c>
      <c r="C48" s="38">
        <v>904</v>
      </c>
      <c r="D48" s="38" t="s">
        <v>34</v>
      </c>
      <c r="E48" s="38" t="s">
        <v>94</v>
      </c>
      <c r="F48" s="38">
        <v>244</v>
      </c>
      <c r="G48" s="38">
        <v>17341</v>
      </c>
      <c r="H48" s="175">
        <v>0</v>
      </c>
      <c r="I48" s="175">
        <v>0</v>
      </c>
      <c r="J48" s="175">
        <v>0</v>
      </c>
    </row>
    <row r="49" spans="1:10" ht="15" customHeight="1">
      <c r="A49" s="4" t="s">
        <v>49</v>
      </c>
      <c r="B49" s="174">
        <v>27</v>
      </c>
      <c r="C49" s="38">
        <v>904</v>
      </c>
      <c r="D49" s="38" t="s">
        <v>34</v>
      </c>
      <c r="E49" s="38" t="s">
        <v>94</v>
      </c>
      <c r="F49" s="38">
        <v>244</v>
      </c>
      <c r="G49" s="38">
        <v>17345</v>
      </c>
      <c r="H49" s="175">
        <v>0</v>
      </c>
      <c r="I49" s="175">
        <v>0</v>
      </c>
      <c r="J49" s="175">
        <v>0</v>
      </c>
    </row>
    <row r="50" spans="1:10" ht="15" customHeight="1" thickBot="1">
      <c r="A50" s="123" t="s">
        <v>92</v>
      </c>
      <c r="B50" s="181">
        <v>28</v>
      </c>
      <c r="C50" s="116">
        <v>904</v>
      </c>
      <c r="D50" s="116" t="s">
        <v>34</v>
      </c>
      <c r="E50" s="116" t="s">
        <v>94</v>
      </c>
      <c r="F50" s="116">
        <v>244</v>
      </c>
      <c r="G50" s="116">
        <v>17349</v>
      </c>
      <c r="H50" s="182">
        <v>0</v>
      </c>
      <c r="I50" s="182">
        <v>0</v>
      </c>
      <c r="J50" s="182">
        <v>0</v>
      </c>
    </row>
    <row r="51" spans="1:8" ht="15" customHeight="1">
      <c r="A51" s="9"/>
      <c r="B51" s="86"/>
      <c r="C51" s="87"/>
      <c r="D51" s="87"/>
      <c r="E51" s="87"/>
      <c r="F51" s="87"/>
      <c r="G51" s="87"/>
      <c r="H51" s="121"/>
    </row>
    <row r="52" spans="1:10" ht="33.75" customHeight="1">
      <c r="A52" s="305" t="s">
        <v>127</v>
      </c>
      <c r="B52" s="305"/>
      <c r="C52" s="306"/>
      <c r="D52" s="306"/>
      <c r="E52" s="306"/>
      <c r="F52" s="306"/>
      <c r="G52" s="305"/>
      <c r="H52" s="307"/>
      <c r="I52" s="288"/>
      <c r="J52" s="288"/>
    </row>
    <row r="53" spans="1:8" ht="13.5" thickBot="1">
      <c r="A53" s="24"/>
      <c r="B53" s="24"/>
      <c r="C53" s="24"/>
      <c r="D53" s="24"/>
      <c r="E53" s="24"/>
      <c r="F53" s="24"/>
      <c r="G53" s="28"/>
      <c r="H53" s="30"/>
    </row>
    <row r="54" spans="1:10" ht="27" customHeight="1">
      <c r="A54" s="265" t="s">
        <v>7</v>
      </c>
      <c r="B54" s="267" t="s">
        <v>65</v>
      </c>
      <c r="C54" s="269" t="s">
        <v>8</v>
      </c>
      <c r="D54" s="269"/>
      <c r="E54" s="269"/>
      <c r="F54" s="269"/>
      <c r="G54" s="270" t="s">
        <v>66</v>
      </c>
      <c r="H54" s="179" t="s">
        <v>114</v>
      </c>
      <c r="I54" s="179" t="s">
        <v>125</v>
      </c>
      <c r="J54" s="42" t="s">
        <v>135</v>
      </c>
    </row>
    <row r="55" spans="1:10" ht="26.25" customHeight="1" thickBot="1">
      <c r="A55" s="266"/>
      <c r="B55" s="268"/>
      <c r="C55" s="183" t="s">
        <v>9</v>
      </c>
      <c r="D55" s="184" t="s">
        <v>10</v>
      </c>
      <c r="E55" s="184" t="s">
        <v>11</v>
      </c>
      <c r="F55" s="184" t="s">
        <v>12</v>
      </c>
      <c r="G55" s="271"/>
      <c r="H55" s="160" t="s">
        <v>63</v>
      </c>
      <c r="I55" s="160" t="s">
        <v>63</v>
      </c>
      <c r="J55" s="185" t="s">
        <v>63</v>
      </c>
    </row>
    <row r="56" spans="1:10" ht="13.5" thickBot="1">
      <c r="A56" s="191">
        <v>1</v>
      </c>
      <c r="B56" s="192">
        <v>2</v>
      </c>
      <c r="C56" s="192">
        <v>3</v>
      </c>
      <c r="D56" s="192">
        <v>4</v>
      </c>
      <c r="E56" s="192">
        <v>5</v>
      </c>
      <c r="F56" s="192">
        <v>6</v>
      </c>
      <c r="G56" s="192">
        <v>7</v>
      </c>
      <c r="H56" s="192">
        <v>8</v>
      </c>
      <c r="I56" s="192">
        <v>9</v>
      </c>
      <c r="J56" s="193">
        <v>10</v>
      </c>
    </row>
    <row r="57" spans="1:10" ht="19.5" customHeight="1">
      <c r="A57" s="197" t="s">
        <v>14</v>
      </c>
      <c r="B57" s="198">
        <v>1</v>
      </c>
      <c r="C57" s="188">
        <v>904</v>
      </c>
      <c r="D57" s="188" t="s">
        <v>34</v>
      </c>
      <c r="E57" s="188" t="s">
        <v>93</v>
      </c>
      <c r="F57" s="188">
        <v>244</v>
      </c>
      <c r="G57" s="188">
        <v>17223</v>
      </c>
      <c r="H57" s="189">
        <f>H58</f>
        <v>5153613.75</v>
      </c>
      <c r="I57" s="189">
        <f>I58</f>
        <v>5153613.75</v>
      </c>
      <c r="J57" s="190">
        <f>J58</f>
        <v>5153613.75</v>
      </c>
    </row>
    <row r="58" spans="1:10" ht="19.5" customHeight="1">
      <c r="A58" s="69" t="s">
        <v>23</v>
      </c>
      <c r="B58" s="195">
        <v>2</v>
      </c>
      <c r="C58" s="34">
        <v>904</v>
      </c>
      <c r="D58" s="34" t="s">
        <v>34</v>
      </c>
      <c r="E58" s="34" t="s">
        <v>93</v>
      </c>
      <c r="F58" s="34">
        <v>244</v>
      </c>
      <c r="G58" s="34">
        <v>17223</v>
      </c>
      <c r="H58" s="173">
        <f>H59+H60</f>
        <v>5153613.75</v>
      </c>
      <c r="I58" s="173">
        <f>I59+I60</f>
        <v>5153613.75</v>
      </c>
      <c r="J58" s="37">
        <f>J59+J60</f>
        <v>5153613.75</v>
      </c>
    </row>
    <row r="59" spans="1:10" ht="19.5" customHeight="1">
      <c r="A59" s="71" t="s">
        <v>38</v>
      </c>
      <c r="B59" s="194">
        <v>3</v>
      </c>
      <c r="C59" s="38">
        <v>904</v>
      </c>
      <c r="D59" s="38" t="s">
        <v>34</v>
      </c>
      <c r="E59" s="38" t="s">
        <v>94</v>
      </c>
      <c r="F59" s="38">
        <v>244</v>
      </c>
      <c r="G59" s="38">
        <v>17223</v>
      </c>
      <c r="H59" s="175">
        <v>0</v>
      </c>
      <c r="I59" s="175">
        <v>0</v>
      </c>
      <c r="J59" s="39">
        <v>0</v>
      </c>
    </row>
    <row r="60" spans="1:12" ht="19.5" customHeight="1" thickBot="1">
      <c r="A60" s="114" t="s">
        <v>38</v>
      </c>
      <c r="B60" s="196">
        <v>4</v>
      </c>
      <c r="C60" s="116">
        <v>904</v>
      </c>
      <c r="D60" s="116" t="s">
        <v>34</v>
      </c>
      <c r="E60" s="116" t="s">
        <v>94</v>
      </c>
      <c r="F60" s="116">
        <v>247</v>
      </c>
      <c r="G60" s="116">
        <v>17223</v>
      </c>
      <c r="H60" s="182">
        <v>5153613.75</v>
      </c>
      <c r="I60" s="182">
        <f>H60</f>
        <v>5153613.75</v>
      </c>
      <c r="J60" s="117">
        <f>I60</f>
        <v>5153613.75</v>
      </c>
      <c r="L60" s="15"/>
    </row>
    <row r="61" spans="1:8" ht="15.75" customHeight="1">
      <c r="A61" s="9"/>
      <c r="B61" s="9"/>
      <c r="C61" s="10"/>
      <c r="D61" s="10"/>
      <c r="E61" s="10"/>
      <c r="F61" s="10"/>
      <c r="G61" s="10"/>
      <c r="H61" s="11"/>
    </row>
    <row r="62" spans="1:10" ht="15.75" customHeight="1">
      <c r="A62" s="9"/>
      <c r="B62" s="9"/>
      <c r="C62" s="10"/>
      <c r="D62" s="10"/>
      <c r="E62" s="10"/>
      <c r="F62" s="10"/>
      <c r="G62" s="10"/>
      <c r="H62" s="11"/>
      <c r="I62" s="139" t="s">
        <v>76</v>
      </c>
      <c r="J62" s="140" t="s">
        <v>78</v>
      </c>
    </row>
    <row r="63" spans="1:8" ht="15.75" customHeight="1">
      <c r="A63" s="9"/>
      <c r="B63" s="9"/>
      <c r="C63" s="10"/>
      <c r="D63" s="10"/>
      <c r="E63" s="10"/>
      <c r="F63" s="10"/>
      <c r="G63" s="10"/>
      <c r="H63" s="11"/>
    </row>
    <row r="64" spans="1:10" ht="30.75" customHeight="1">
      <c r="A64" s="285" t="s">
        <v>126</v>
      </c>
      <c r="B64" s="285"/>
      <c r="C64" s="286"/>
      <c r="D64" s="286"/>
      <c r="E64" s="286"/>
      <c r="F64" s="286"/>
      <c r="G64" s="285"/>
      <c r="H64" s="287"/>
      <c r="I64" s="287"/>
      <c r="J64" s="287"/>
    </row>
    <row r="65" spans="1:8" ht="13.5" thickBot="1">
      <c r="A65" s="24"/>
      <c r="B65" s="24"/>
      <c r="C65" s="24"/>
      <c r="D65" s="24"/>
      <c r="E65" s="24"/>
      <c r="F65" s="24"/>
      <c r="G65" s="28"/>
      <c r="H65" s="30"/>
    </row>
    <row r="66" spans="1:10" ht="28.5" customHeight="1">
      <c r="A66" s="265" t="s">
        <v>7</v>
      </c>
      <c r="B66" s="267" t="s">
        <v>65</v>
      </c>
      <c r="C66" s="269" t="s">
        <v>8</v>
      </c>
      <c r="D66" s="269"/>
      <c r="E66" s="269"/>
      <c r="F66" s="269"/>
      <c r="G66" s="270" t="s">
        <v>66</v>
      </c>
      <c r="H66" s="179" t="s">
        <v>114</v>
      </c>
      <c r="I66" s="179" t="s">
        <v>125</v>
      </c>
      <c r="J66" s="42" t="s">
        <v>135</v>
      </c>
    </row>
    <row r="67" spans="1:10" ht="25.5" customHeight="1" thickBot="1">
      <c r="A67" s="266"/>
      <c r="B67" s="268"/>
      <c r="C67" s="183" t="s">
        <v>9</v>
      </c>
      <c r="D67" s="184" t="s">
        <v>10</v>
      </c>
      <c r="E67" s="184" t="s">
        <v>11</v>
      </c>
      <c r="F67" s="184" t="s">
        <v>12</v>
      </c>
      <c r="G67" s="271"/>
      <c r="H67" s="160" t="s">
        <v>63</v>
      </c>
      <c r="I67" s="160" t="s">
        <v>63</v>
      </c>
      <c r="J67" s="185" t="s">
        <v>63</v>
      </c>
    </row>
    <row r="68" spans="1:10" ht="13.5" thickBot="1">
      <c r="A68" s="191">
        <v>1</v>
      </c>
      <c r="B68" s="192">
        <v>2</v>
      </c>
      <c r="C68" s="192">
        <v>3</v>
      </c>
      <c r="D68" s="192">
        <v>4</v>
      </c>
      <c r="E68" s="192">
        <v>5</v>
      </c>
      <c r="F68" s="192">
        <v>6</v>
      </c>
      <c r="G68" s="192">
        <v>7</v>
      </c>
      <c r="H68" s="192">
        <v>8</v>
      </c>
      <c r="I68" s="192">
        <v>9</v>
      </c>
      <c r="J68" s="193">
        <v>10</v>
      </c>
    </row>
    <row r="69" spans="1:10" ht="19.5" customHeight="1">
      <c r="A69" s="186" t="s">
        <v>14</v>
      </c>
      <c r="B69" s="205">
        <v>1</v>
      </c>
      <c r="C69" s="206">
        <v>904</v>
      </c>
      <c r="D69" s="206" t="s">
        <v>34</v>
      </c>
      <c r="E69" s="206" t="s">
        <v>99</v>
      </c>
      <c r="F69" s="206">
        <v>100</v>
      </c>
      <c r="G69" s="206">
        <v>17000</v>
      </c>
      <c r="H69" s="207">
        <f>H70</f>
        <v>18972940.71</v>
      </c>
      <c r="I69" s="207">
        <f aca="true" t="shared" si="0" ref="I69:J77">H69</f>
        <v>18972940.71</v>
      </c>
      <c r="J69" s="208">
        <f t="shared" si="0"/>
        <v>18972940.71</v>
      </c>
    </row>
    <row r="70" spans="1:10" ht="19.5" customHeight="1">
      <c r="A70" s="69" t="s">
        <v>15</v>
      </c>
      <c r="B70" s="199">
        <v>2</v>
      </c>
      <c r="C70" s="49">
        <v>904</v>
      </c>
      <c r="D70" s="49" t="s">
        <v>34</v>
      </c>
      <c r="E70" s="49" t="s">
        <v>99</v>
      </c>
      <c r="F70" s="49">
        <v>111</v>
      </c>
      <c r="G70" s="49">
        <v>17210</v>
      </c>
      <c r="H70" s="200">
        <f>H71+H75</f>
        <v>18972940.71</v>
      </c>
      <c r="I70" s="200">
        <f t="shared" si="0"/>
        <v>18972940.71</v>
      </c>
      <c r="J70" s="53">
        <f t="shared" si="0"/>
        <v>18972940.71</v>
      </c>
    </row>
    <row r="71" spans="1:10" ht="19.5" customHeight="1">
      <c r="A71" s="69" t="s">
        <v>16</v>
      </c>
      <c r="B71" s="199">
        <v>3</v>
      </c>
      <c r="C71" s="49">
        <v>904</v>
      </c>
      <c r="D71" s="49" t="s">
        <v>34</v>
      </c>
      <c r="E71" s="49" t="s">
        <v>99</v>
      </c>
      <c r="F71" s="49">
        <v>111</v>
      </c>
      <c r="G71" s="49">
        <v>17211</v>
      </c>
      <c r="H71" s="200">
        <f>H72+H73+H74</f>
        <v>14653805.04</v>
      </c>
      <c r="I71" s="200">
        <f t="shared" si="0"/>
        <v>14653805.04</v>
      </c>
      <c r="J71" s="53">
        <f t="shared" si="0"/>
        <v>14653805.04</v>
      </c>
    </row>
    <row r="72" spans="1:12" ht="19.5" customHeight="1">
      <c r="A72" s="71" t="s">
        <v>47</v>
      </c>
      <c r="B72" s="201">
        <v>4</v>
      </c>
      <c r="C72" s="51">
        <v>904</v>
      </c>
      <c r="D72" s="51" t="s">
        <v>34</v>
      </c>
      <c r="E72" s="51" t="s">
        <v>99</v>
      </c>
      <c r="F72" s="51">
        <v>111</v>
      </c>
      <c r="G72" s="51">
        <v>17211</v>
      </c>
      <c r="H72" s="202">
        <v>13582006.04</v>
      </c>
      <c r="I72" s="202">
        <f t="shared" si="0"/>
        <v>13582006.04</v>
      </c>
      <c r="J72" s="54">
        <f t="shared" si="0"/>
        <v>13582006.04</v>
      </c>
      <c r="K72" s="15"/>
      <c r="L72" s="15"/>
    </row>
    <row r="73" spans="1:11" ht="19.5" customHeight="1">
      <c r="A73" s="71" t="s">
        <v>47</v>
      </c>
      <c r="B73" s="201">
        <v>5</v>
      </c>
      <c r="C73" s="51">
        <v>904</v>
      </c>
      <c r="D73" s="51" t="s">
        <v>34</v>
      </c>
      <c r="E73" s="51" t="s">
        <v>94</v>
      </c>
      <c r="F73" s="51">
        <v>111</v>
      </c>
      <c r="G73" s="51">
        <v>17211</v>
      </c>
      <c r="H73" s="202">
        <v>1056799</v>
      </c>
      <c r="I73" s="202">
        <f>H73</f>
        <v>1056799</v>
      </c>
      <c r="J73" s="54">
        <f>I73</f>
        <v>1056799</v>
      </c>
      <c r="K73" s="15"/>
    </row>
    <row r="74" spans="1:11" ht="19.5" customHeight="1">
      <c r="A74" s="71" t="s">
        <v>109</v>
      </c>
      <c r="B74" s="201">
        <v>6</v>
      </c>
      <c r="C74" s="51">
        <v>904</v>
      </c>
      <c r="D74" s="51" t="s">
        <v>34</v>
      </c>
      <c r="E74" s="51" t="s">
        <v>99</v>
      </c>
      <c r="F74" s="51">
        <v>111</v>
      </c>
      <c r="G74" s="51">
        <v>17266</v>
      </c>
      <c r="H74" s="202">
        <v>15000</v>
      </c>
      <c r="I74" s="202">
        <f>H74</f>
        <v>15000</v>
      </c>
      <c r="J74" s="54">
        <f>I74</f>
        <v>15000</v>
      </c>
      <c r="K74" s="15"/>
    </row>
    <row r="75" spans="1:10" ht="19.5" customHeight="1">
      <c r="A75" s="69" t="s">
        <v>35</v>
      </c>
      <c r="B75" s="199">
        <v>7</v>
      </c>
      <c r="C75" s="49">
        <v>904</v>
      </c>
      <c r="D75" s="49" t="s">
        <v>34</v>
      </c>
      <c r="E75" s="49" t="s">
        <v>99</v>
      </c>
      <c r="F75" s="49">
        <v>119</v>
      </c>
      <c r="G75" s="49">
        <v>17213</v>
      </c>
      <c r="H75" s="200">
        <f>H77+H76</f>
        <v>4319135.67</v>
      </c>
      <c r="I75" s="200">
        <f t="shared" si="0"/>
        <v>4319135.67</v>
      </c>
      <c r="J75" s="53">
        <f t="shared" si="0"/>
        <v>4319135.67</v>
      </c>
    </row>
    <row r="76" spans="1:12" ht="19.5" customHeight="1">
      <c r="A76" s="71" t="s">
        <v>47</v>
      </c>
      <c r="B76" s="201">
        <v>8</v>
      </c>
      <c r="C76" s="51">
        <v>904</v>
      </c>
      <c r="D76" s="51" t="s">
        <v>34</v>
      </c>
      <c r="E76" s="51" t="s">
        <v>99</v>
      </c>
      <c r="F76" s="51">
        <v>119</v>
      </c>
      <c r="G76" s="51">
        <v>17213</v>
      </c>
      <c r="H76" s="202">
        <v>3996960.88</v>
      </c>
      <c r="I76" s="202">
        <f t="shared" si="0"/>
        <v>3996960.88</v>
      </c>
      <c r="J76" s="54">
        <f t="shared" si="0"/>
        <v>3996960.88</v>
      </c>
      <c r="K76" s="15"/>
      <c r="L76" s="15"/>
    </row>
    <row r="77" spans="1:10" ht="19.5" customHeight="1" thickBot="1">
      <c r="A77" s="114" t="s">
        <v>46</v>
      </c>
      <c r="B77" s="203">
        <v>9</v>
      </c>
      <c r="C77" s="119">
        <v>904</v>
      </c>
      <c r="D77" s="119" t="s">
        <v>34</v>
      </c>
      <c r="E77" s="119" t="s">
        <v>94</v>
      </c>
      <c r="F77" s="119">
        <v>119</v>
      </c>
      <c r="G77" s="119">
        <v>17213</v>
      </c>
      <c r="H77" s="204">
        <v>322174.79</v>
      </c>
      <c r="I77" s="204">
        <f t="shared" si="0"/>
        <v>322174.79</v>
      </c>
      <c r="J77" s="120">
        <f t="shared" si="0"/>
        <v>322174.79</v>
      </c>
    </row>
    <row r="78" ht="18" customHeight="1"/>
    <row r="79" spans="1:10" ht="29.25" customHeight="1">
      <c r="A79" s="285" t="s">
        <v>138</v>
      </c>
      <c r="B79" s="285"/>
      <c r="C79" s="286"/>
      <c r="D79" s="286"/>
      <c r="E79" s="286"/>
      <c r="F79" s="286"/>
      <c r="G79" s="285"/>
      <c r="H79" s="287"/>
      <c r="I79" s="288"/>
      <c r="J79" s="288"/>
    </row>
    <row r="80" spans="1:8" ht="10.5" customHeight="1" thickBot="1">
      <c r="A80" s="24"/>
      <c r="B80" s="24"/>
      <c r="C80" s="24"/>
      <c r="D80" s="24"/>
      <c r="E80" s="24"/>
      <c r="F80" s="24"/>
      <c r="G80" s="28"/>
      <c r="H80" s="30"/>
    </row>
    <row r="81" spans="1:10" ht="24" customHeight="1">
      <c r="A81" s="265" t="s">
        <v>7</v>
      </c>
      <c r="B81" s="267" t="s">
        <v>65</v>
      </c>
      <c r="C81" s="269" t="s">
        <v>8</v>
      </c>
      <c r="D81" s="269"/>
      <c r="E81" s="269"/>
      <c r="F81" s="269"/>
      <c r="G81" s="270" t="s">
        <v>66</v>
      </c>
      <c r="H81" s="179" t="s">
        <v>114</v>
      </c>
      <c r="I81" s="179" t="s">
        <v>125</v>
      </c>
      <c r="J81" s="42" t="s">
        <v>135</v>
      </c>
    </row>
    <row r="82" spans="1:10" ht="24" customHeight="1" thickBot="1">
      <c r="A82" s="266"/>
      <c r="B82" s="268"/>
      <c r="C82" s="183" t="s">
        <v>9</v>
      </c>
      <c r="D82" s="184" t="s">
        <v>10</v>
      </c>
      <c r="E82" s="184" t="s">
        <v>11</v>
      </c>
      <c r="F82" s="184" t="s">
        <v>12</v>
      </c>
      <c r="G82" s="271"/>
      <c r="H82" s="160" t="s">
        <v>63</v>
      </c>
      <c r="I82" s="160" t="s">
        <v>63</v>
      </c>
      <c r="J82" s="185" t="s">
        <v>63</v>
      </c>
    </row>
    <row r="83" spans="1:10" ht="13.5" thickBot="1">
      <c r="A83" s="191">
        <v>1</v>
      </c>
      <c r="B83" s="192">
        <v>2</v>
      </c>
      <c r="C83" s="192">
        <v>3</v>
      </c>
      <c r="D83" s="192">
        <v>4</v>
      </c>
      <c r="E83" s="192">
        <v>5</v>
      </c>
      <c r="F83" s="192">
        <v>6</v>
      </c>
      <c r="G83" s="192">
        <v>7</v>
      </c>
      <c r="H83" s="192">
        <v>8</v>
      </c>
      <c r="I83" s="192">
        <v>9</v>
      </c>
      <c r="J83" s="193">
        <v>10</v>
      </c>
    </row>
    <row r="84" spans="1:11" ht="15" customHeight="1">
      <c r="A84" s="186" t="s">
        <v>14</v>
      </c>
      <c r="B84" s="213">
        <v>1</v>
      </c>
      <c r="C84" s="188">
        <v>904</v>
      </c>
      <c r="D84" s="188" t="s">
        <v>34</v>
      </c>
      <c r="E84" s="188" t="s">
        <v>98</v>
      </c>
      <c r="F84" s="188"/>
      <c r="G84" s="188">
        <v>17000</v>
      </c>
      <c r="H84" s="189">
        <f>H85+H90+H94+H95</f>
        <v>21852000</v>
      </c>
      <c r="I84" s="189">
        <f aca="true" t="shared" si="1" ref="I84:J99">H84</f>
        <v>21852000</v>
      </c>
      <c r="J84" s="190">
        <f t="shared" si="1"/>
        <v>21852000</v>
      </c>
      <c r="K84" s="15"/>
    </row>
    <row r="85" spans="1:17" ht="15" customHeight="1">
      <c r="A85" s="69" t="s">
        <v>15</v>
      </c>
      <c r="B85" s="195">
        <v>2</v>
      </c>
      <c r="C85" s="34">
        <v>904</v>
      </c>
      <c r="D85" s="34" t="s">
        <v>34</v>
      </c>
      <c r="E85" s="34" t="s">
        <v>98</v>
      </c>
      <c r="F85" s="34">
        <v>111</v>
      </c>
      <c r="G85" s="34">
        <v>17210</v>
      </c>
      <c r="H85" s="173">
        <f>H86+H89+H87+H88</f>
        <v>21012000</v>
      </c>
      <c r="I85" s="173">
        <f t="shared" si="1"/>
        <v>21012000</v>
      </c>
      <c r="J85" s="37">
        <f t="shared" si="1"/>
        <v>21012000</v>
      </c>
      <c r="K85" s="253"/>
      <c r="Q85" s="22" t="s">
        <v>121</v>
      </c>
    </row>
    <row r="86" spans="1:12" ht="15" customHeight="1">
      <c r="A86" s="71" t="s">
        <v>16</v>
      </c>
      <c r="B86" s="194">
        <v>3</v>
      </c>
      <c r="C86" s="38">
        <v>904</v>
      </c>
      <c r="D86" s="38" t="s">
        <v>34</v>
      </c>
      <c r="E86" s="38" t="s">
        <v>98</v>
      </c>
      <c r="F86" s="38">
        <v>111</v>
      </c>
      <c r="G86" s="38">
        <v>17211</v>
      </c>
      <c r="H86" s="175">
        <f>16138249-H87-H88</f>
        <v>15961749</v>
      </c>
      <c r="I86" s="175">
        <f t="shared" si="1"/>
        <v>15961749</v>
      </c>
      <c r="J86" s="39">
        <f t="shared" si="1"/>
        <v>15961749</v>
      </c>
      <c r="K86" s="253"/>
      <c r="L86" s="15"/>
    </row>
    <row r="87" spans="1:12" ht="15" customHeight="1">
      <c r="A87" s="71" t="s">
        <v>104</v>
      </c>
      <c r="B87" s="194">
        <v>4</v>
      </c>
      <c r="C87" s="38">
        <v>904</v>
      </c>
      <c r="D87" s="38" t="s">
        <v>34</v>
      </c>
      <c r="E87" s="38" t="s">
        <v>98</v>
      </c>
      <c r="F87" s="38">
        <v>111</v>
      </c>
      <c r="G87" s="38">
        <v>17266</v>
      </c>
      <c r="H87" s="175">
        <f>55000+20000+100000</f>
        <v>175000</v>
      </c>
      <c r="I87" s="175">
        <f t="shared" si="1"/>
        <v>175000</v>
      </c>
      <c r="J87" s="39">
        <f t="shared" si="1"/>
        <v>175000</v>
      </c>
      <c r="K87" s="253"/>
      <c r="L87" s="15"/>
    </row>
    <row r="88" spans="1:11" ht="15" customHeight="1">
      <c r="A88" s="71" t="s">
        <v>108</v>
      </c>
      <c r="B88" s="194">
        <v>5</v>
      </c>
      <c r="C88" s="38">
        <v>904</v>
      </c>
      <c r="D88" s="38" t="s">
        <v>34</v>
      </c>
      <c r="E88" s="38" t="s">
        <v>98</v>
      </c>
      <c r="F88" s="38">
        <v>112</v>
      </c>
      <c r="G88" s="38">
        <v>17266</v>
      </c>
      <c r="H88" s="175">
        <v>1500</v>
      </c>
      <c r="I88" s="175">
        <f t="shared" si="1"/>
        <v>1500</v>
      </c>
      <c r="J88" s="39">
        <f t="shared" si="1"/>
        <v>1500</v>
      </c>
      <c r="K88" s="253"/>
    </row>
    <row r="89" spans="1:10" ht="15" customHeight="1">
      <c r="A89" s="71" t="s">
        <v>35</v>
      </c>
      <c r="B89" s="194">
        <v>6</v>
      </c>
      <c r="C89" s="38">
        <v>904</v>
      </c>
      <c r="D89" s="38" t="s">
        <v>34</v>
      </c>
      <c r="E89" s="38" t="s">
        <v>98</v>
      </c>
      <c r="F89" s="38">
        <v>119</v>
      </c>
      <c r="G89" s="38">
        <v>17213</v>
      </c>
      <c r="H89" s="175">
        <v>4873751</v>
      </c>
      <c r="I89" s="175">
        <f t="shared" si="1"/>
        <v>4873751</v>
      </c>
      <c r="J89" s="39">
        <f t="shared" si="1"/>
        <v>4873751</v>
      </c>
    </row>
    <row r="90" spans="1:11" ht="15" customHeight="1">
      <c r="A90" s="69" t="s">
        <v>20</v>
      </c>
      <c r="B90" s="195">
        <v>7</v>
      </c>
      <c r="C90" s="34">
        <v>904</v>
      </c>
      <c r="D90" s="34" t="s">
        <v>34</v>
      </c>
      <c r="E90" s="34" t="s">
        <v>98</v>
      </c>
      <c r="F90" s="34">
        <v>244</v>
      </c>
      <c r="G90" s="34">
        <v>17220</v>
      </c>
      <c r="H90" s="173">
        <f>H91+H92</f>
        <v>136000</v>
      </c>
      <c r="I90" s="173">
        <f t="shared" si="1"/>
        <v>136000</v>
      </c>
      <c r="J90" s="37">
        <f t="shared" si="1"/>
        <v>136000</v>
      </c>
      <c r="K90" s="15"/>
    </row>
    <row r="91" spans="1:10" ht="15" customHeight="1">
      <c r="A91" s="125" t="s">
        <v>43</v>
      </c>
      <c r="B91" s="209">
        <v>8</v>
      </c>
      <c r="C91" s="130">
        <v>904</v>
      </c>
      <c r="D91" s="130" t="s">
        <v>34</v>
      </c>
      <c r="E91" s="130" t="s">
        <v>98</v>
      </c>
      <c r="F91" s="130">
        <v>244</v>
      </c>
      <c r="G91" s="130">
        <v>17221</v>
      </c>
      <c r="H91" s="175">
        <v>130000</v>
      </c>
      <c r="I91" s="175">
        <f t="shared" si="1"/>
        <v>130000</v>
      </c>
      <c r="J91" s="39">
        <f t="shared" si="1"/>
        <v>130000</v>
      </c>
    </row>
    <row r="92" spans="1:10" ht="15" customHeight="1">
      <c r="A92" s="131" t="s">
        <v>24</v>
      </c>
      <c r="B92" s="210">
        <v>9</v>
      </c>
      <c r="C92" s="133">
        <v>904</v>
      </c>
      <c r="D92" s="133" t="s">
        <v>34</v>
      </c>
      <c r="E92" s="133" t="s">
        <v>98</v>
      </c>
      <c r="F92" s="133">
        <v>244</v>
      </c>
      <c r="G92" s="133">
        <v>17226</v>
      </c>
      <c r="H92" s="173">
        <f>H93</f>
        <v>6000</v>
      </c>
      <c r="I92" s="173">
        <f t="shared" si="1"/>
        <v>6000</v>
      </c>
      <c r="J92" s="37">
        <f t="shared" si="1"/>
        <v>6000</v>
      </c>
    </row>
    <row r="93" spans="1:10" ht="15" customHeight="1">
      <c r="A93" s="125" t="s">
        <v>102</v>
      </c>
      <c r="B93" s="209">
        <v>10</v>
      </c>
      <c r="C93" s="130">
        <v>904</v>
      </c>
      <c r="D93" s="130" t="s">
        <v>34</v>
      </c>
      <c r="E93" s="130" t="s">
        <v>98</v>
      </c>
      <c r="F93" s="130">
        <v>244</v>
      </c>
      <c r="G93" s="130">
        <v>17226</v>
      </c>
      <c r="H93" s="175">
        <v>6000</v>
      </c>
      <c r="I93" s="175">
        <f t="shared" si="1"/>
        <v>6000</v>
      </c>
      <c r="J93" s="39">
        <f t="shared" si="1"/>
        <v>6000</v>
      </c>
    </row>
    <row r="94" spans="1:10" ht="15" customHeight="1">
      <c r="A94" s="131" t="s">
        <v>103</v>
      </c>
      <c r="B94" s="210">
        <v>11</v>
      </c>
      <c r="C94" s="133">
        <v>904</v>
      </c>
      <c r="D94" s="133" t="s">
        <v>34</v>
      </c>
      <c r="E94" s="133" t="s">
        <v>98</v>
      </c>
      <c r="F94" s="133">
        <v>244</v>
      </c>
      <c r="G94" s="133">
        <v>17353</v>
      </c>
      <c r="H94" s="173">
        <v>0</v>
      </c>
      <c r="I94" s="173">
        <f t="shared" si="1"/>
        <v>0</v>
      </c>
      <c r="J94" s="37">
        <f t="shared" si="1"/>
        <v>0</v>
      </c>
    </row>
    <row r="95" spans="1:10" ht="15" customHeight="1">
      <c r="A95" s="131" t="s">
        <v>29</v>
      </c>
      <c r="B95" s="210">
        <v>12</v>
      </c>
      <c r="C95" s="133">
        <v>904</v>
      </c>
      <c r="D95" s="133" t="s">
        <v>34</v>
      </c>
      <c r="E95" s="133" t="s">
        <v>98</v>
      </c>
      <c r="F95" s="133">
        <v>244</v>
      </c>
      <c r="G95" s="133">
        <v>17300</v>
      </c>
      <c r="H95" s="173">
        <f>H96+H98</f>
        <v>704000</v>
      </c>
      <c r="I95" s="173">
        <f t="shared" si="1"/>
        <v>704000</v>
      </c>
      <c r="J95" s="37">
        <f t="shared" si="1"/>
        <v>704000</v>
      </c>
    </row>
    <row r="96" spans="1:10" ht="15" customHeight="1">
      <c r="A96" s="131" t="s">
        <v>30</v>
      </c>
      <c r="B96" s="210">
        <v>13</v>
      </c>
      <c r="C96" s="133">
        <v>904</v>
      </c>
      <c r="D96" s="133" t="s">
        <v>34</v>
      </c>
      <c r="E96" s="133" t="s">
        <v>98</v>
      </c>
      <c r="F96" s="133">
        <v>244</v>
      </c>
      <c r="G96" s="133">
        <v>17310</v>
      </c>
      <c r="H96" s="173">
        <f>H97</f>
        <v>398974</v>
      </c>
      <c r="I96" s="173">
        <f t="shared" si="1"/>
        <v>398974</v>
      </c>
      <c r="J96" s="37">
        <f t="shared" si="1"/>
        <v>398974</v>
      </c>
    </row>
    <row r="97" spans="1:10" ht="15" customHeight="1">
      <c r="A97" s="125" t="s">
        <v>45</v>
      </c>
      <c r="B97" s="211">
        <v>14</v>
      </c>
      <c r="C97" s="130">
        <v>904</v>
      </c>
      <c r="D97" s="130" t="s">
        <v>34</v>
      </c>
      <c r="E97" s="130" t="s">
        <v>98</v>
      </c>
      <c r="F97" s="130">
        <v>244</v>
      </c>
      <c r="G97" s="130">
        <v>17310</v>
      </c>
      <c r="H97" s="175">
        <v>398974</v>
      </c>
      <c r="I97" s="175">
        <f t="shared" si="1"/>
        <v>398974</v>
      </c>
      <c r="J97" s="39">
        <f t="shared" si="1"/>
        <v>398974</v>
      </c>
    </row>
    <row r="98" spans="1:13" ht="21" customHeight="1">
      <c r="A98" s="131" t="s">
        <v>32</v>
      </c>
      <c r="B98" s="210">
        <v>15</v>
      </c>
      <c r="C98" s="133">
        <v>904</v>
      </c>
      <c r="D98" s="133" t="s">
        <v>34</v>
      </c>
      <c r="E98" s="133" t="s">
        <v>98</v>
      </c>
      <c r="F98" s="133">
        <v>244</v>
      </c>
      <c r="G98" s="133">
        <v>17340</v>
      </c>
      <c r="H98" s="173">
        <f>H99</f>
        <v>305026</v>
      </c>
      <c r="I98" s="173">
        <f t="shared" si="1"/>
        <v>305026</v>
      </c>
      <c r="J98" s="37">
        <f t="shared" si="1"/>
        <v>305026</v>
      </c>
      <c r="M98" s="15"/>
    </row>
    <row r="99" spans="1:10" ht="19.5" customHeight="1" thickBot="1">
      <c r="A99" s="135" t="s">
        <v>44</v>
      </c>
      <c r="B99" s="212">
        <v>16</v>
      </c>
      <c r="C99" s="137">
        <v>904</v>
      </c>
      <c r="D99" s="137" t="s">
        <v>34</v>
      </c>
      <c r="E99" s="137" t="s">
        <v>98</v>
      </c>
      <c r="F99" s="137">
        <v>244</v>
      </c>
      <c r="G99" s="137">
        <v>17346</v>
      </c>
      <c r="H99" s="182">
        <v>305026</v>
      </c>
      <c r="I99" s="182">
        <f t="shared" si="1"/>
        <v>305026</v>
      </c>
      <c r="J99" s="117">
        <f t="shared" si="1"/>
        <v>305026</v>
      </c>
    </row>
    <row r="100" spans="1:8" ht="12.75">
      <c r="A100" s="138"/>
      <c r="B100" s="138"/>
      <c r="C100" s="138"/>
      <c r="D100" s="138"/>
      <c r="E100" s="138"/>
      <c r="F100" s="138"/>
      <c r="G100" s="138"/>
      <c r="H100" s="138"/>
    </row>
    <row r="101" spans="1:10" ht="23.25" customHeight="1">
      <c r="A101" s="276" t="s">
        <v>137</v>
      </c>
      <c r="B101" s="276"/>
      <c r="C101" s="277"/>
      <c r="D101" s="277"/>
      <c r="E101" s="277"/>
      <c r="F101" s="277"/>
      <c r="G101" s="276"/>
      <c r="H101" s="278"/>
      <c r="I101" s="279"/>
      <c r="J101" s="279"/>
    </row>
    <row r="102" spans="1:8" ht="13.5" thickBot="1">
      <c r="A102" s="144"/>
      <c r="B102" s="144"/>
      <c r="C102" s="144"/>
      <c r="D102" s="144"/>
      <c r="E102" s="144"/>
      <c r="F102" s="144"/>
      <c r="G102" s="145"/>
      <c r="H102" s="146"/>
    </row>
    <row r="103" spans="1:10" ht="27.75" customHeight="1">
      <c r="A103" s="280" t="s">
        <v>7</v>
      </c>
      <c r="B103" s="282" t="s">
        <v>65</v>
      </c>
      <c r="C103" s="284" t="s">
        <v>8</v>
      </c>
      <c r="D103" s="284"/>
      <c r="E103" s="284"/>
      <c r="F103" s="284"/>
      <c r="G103" s="263" t="s">
        <v>66</v>
      </c>
      <c r="H103" s="179" t="s">
        <v>114</v>
      </c>
      <c r="I103" s="179" t="s">
        <v>125</v>
      </c>
      <c r="J103" s="42" t="s">
        <v>135</v>
      </c>
    </row>
    <row r="104" spans="1:10" ht="22.5" customHeight="1" thickBot="1">
      <c r="A104" s="281"/>
      <c r="B104" s="283"/>
      <c r="C104" s="214" t="s">
        <v>9</v>
      </c>
      <c r="D104" s="215" t="s">
        <v>10</v>
      </c>
      <c r="E104" s="215" t="s">
        <v>11</v>
      </c>
      <c r="F104" s="215" t="s">
        <v>12</v>
      </c>
      <c r="G104" s="264"/>
      <c r="H104" s="160" t="s">
        <v>63</v>
      </c>
      <c r="I104" s="160" t="s">
        <v>63</v>
      </c>
      <c r="J104" s="185" t="s">
        <v>63</v>
      </c>
    </row>
    <row r="105" spans="1:10" ht="13.5" thickBot="1">
      <c r="A105" s="256">
        <v>1</v>
      </c>
      <c r="B105" s="257">
        <v>2</v>
      </c>
      <c r="C105" s="257">
        <v>3</v>
      </c>
      <c r="D105" s="257">
        <v>4</v>
      </c>
      <c r="E105" s="257">
        <v>5</v>
      </c>
      <c r="F105" s="257">
        <v>6</v>
      </c>
      <c r="G105" s="257">
        <v>7</v>
      </c>
      <c r="H105" s="258">
        <v>8</v>
      </c>
      <c r="I105" s="258">
        <v>9</v>
      </c>
      <c r="J105" s="259">
        <v>10</v>
      </c>
    </row>
    <row r="106" spans="1:10" ht="15" customHeight="1">
      <c r="A106" s="157" t="s">
        <v>14</v>
      </c>
      <c r="B106" s="260">
        <v>1</v>
      </c>
      <c r="C106" s="158">
        <v>904</v>
      </c>
      <c r="D106" s="158" t="s">
        <v>34</v>
      </c>
      <c r="E106" s="158" t="s">
        <v>150</v>
      </c>
      <c r="F106" s="158">
        <v>244</v>
      </c>
      <c r="G106" s="158">
        <v>17000</v>
      </c>
      <c r="H106" s="261">
        <f>H107+H112+H113</f>
        <v>11290000</v>
      </c>
      <c r="I106" s="261">
        <f>I107+I112+I113</f>
        <v>0</v>
      </c>
      <c r="J106" s="36">
        <f>J107+J112+J113</f>
        <v>0</v>
      </c>
    </row>
    <row r="107" spans="1:10" ht="15" customHeight="1">
      <c r="A107" s="159" t="s">
        <v>20</v>
      </c>
      <c r="B107" s="210">
        <v>2</v>
      </c>
      <c r="C107" s="133">
        <v>904</v>
      </c>
      <c r="D107" s="133" t="s">
        <v>34</v>
      </c>
      <c r="E107" s="133" t="s">
        <v>150</v>
      </c>
      <c r="F107" s="133">
        <v>244</v>
      </c>
      <c r="G107" s="133">
        <v>17220</v>
      </c>
      <c r="H107" s="173">
        <f>H108+H110</f>
        <v>300000</v>
      </c>
      <c r="I107" s="173">
        <f>I108+I110</f>
        <v>0</v>
      </c>
      <c r="J107" s="37">
        <f>J108+J110</f>
        <v>0</v>
      </c>
    </row>
    <row r="108" spans="1:10" ht="15" customHeight="1">
      <c r="A108" s="159" t="s">
        <v>40</v>
      </c>
      <c r="B108" s="210">
        <v>3</v>
      </c>
      <c r="C108" s="133">
        <v>904</v>
      </c>
      <c r="D108" s="133" t="s">
        <v>34</v>
      </c>
      <c r="E108" s="133" t="s">
        <v>150</v>
      </c>
      <c r="F108" s="133">
        <v>244</v>
      </c>
      <c r="G108" s="133">
        <v>17225</v>
      </c>
      <c r="H108" s="173">
        <f>H109</f>
        <v>0</v>
      </c>
      <c r="I108" s="173">
        <f>I109</f>
        <v>0</v>
      </c>
      <c r="J108" s="37">
        <f>J109</f>
        <v>0</v>
      </c>
    </row>
    <row r="109" spans="1:10" ht="15.75" customHeight="1">
      <c r="A109" s="155" t="s">
        <v>87</v>
      </c>
      <c r="B109" s="209">
        <v>4</v>
      </c>
      <c r="C109" s="130">
        <v>904</v>
      </c>
      <c r="D109" s="130" t="s">
        <v>34</v>
      </c>
      <c r="E109" s="130" t="s">
        <v>150</v>
      </c>
      <c r="F109" s="130">
        <v>244</v>
      </c>
      <c r="G109" s="130">
        <v>17225</v>
      </c>
      <c r="H109" s="175">
        <v>0</v>
      </c>
      <c r="I109" s="175">
        <v>0</v>
      </c>
      <c r="J109" s="39">
        <v>0</v>
      </c>
    </row>
    <row r="110" spans="1:10" ht="15" customHeight="1">
      <c r="A110" s="159" t="s">
        <v>24</v>
      </c>
      <c r="B110" s="210">
        <v>5</v>
      </c>
      <c r="C110" s="133">
        <v>904</v>
      </c>
      <c r="D110" s="133" t="s">
        <v>34</v>
      </c>
      <c r="E110" s="133" t="s">
        <v>150</v>
      </c>
      <c r="F110" s="133">
        <v>244</v>
      </c>
      <c r="G110" s="133">
        <v>17226</v>
      </c>
      <c r="H110" s="173">
        <f>H111</f>
        <v>300000</v>
      </c>
      <c r="I110" s="173">
        <v>0</v>
      </c>
      <c r="J110" s="37">
        <v>0</v>
      </c>
    </row>
    <row r="111" spans="1:10" ht="15" customHeight="1">
      <c r="A111" s="155" t="s">
        <v>149</v>
      </c>
      <c r="B111" s="209">
        <v>6</v>
      </c>
      <c r="C111" s="130">
        <v>904</v>
      </c>
      <c r="D111" s="130" t="s">
        <v>34</v>
      </c>
      <c r="E111" s="130" t="s">
        <v>150</v>
      </c>
      <c r="F111" s="130">
        <v>244</v>
      </c>
      <c r="G111" s="130">
        <v>17226</v>
      </c>
      <c r="H111" s="175">
        <v>300000</v>
      </c>
      <c r="I111" s="175">
        <v>0</v>
      </c>
      <c r="J111" s="39">
        <v>0</v>
      </c>
    </row>
    <row r="112" spans="1:10" ht="15" customHeight="1">
      <c r="A112" s="159" t="s">
        <v>28</v>
      </c>
      <c r="B112" s="210">
        <v>7</v>
      </c>
      <c r="C112" s="133">
        <v>904</v>
      </c>
      <c r="D112" s="133" t="s">
        <v>34</v>
      </c>
      <c r="E112" s="133" t="s">
        <v>150</v>
      </c>
      <c r="F112" s="133">
        <v>244</v>
      </c>
      <c r="G112" s="133">
        <v>17290</v>
      </c>
      <c r="H112" s="173">
        <v>0</v>
      </c>
      <c r="I112" s="173">
        <v>0</v>
      </c>
      <c r="J112" s="37">
        <v>0</v>
      </c>
    </row>
    <row r="113" spans="1:10" ht="15" customHeight="1">
      <c r="A113" s="159" t="s">
        <v>29</v>
      </c>
      <c r="B113" s="210">
        <v>8</v>
      </c>
      <c r="C113" s="133">
        <v>904</v>
      </c>
      <c r="D113" s="133" t="s">
        <v>34</v>
      </c>
      <c r="E113" s="133" t="s">
        <v>150</v>
      </c>
      <c r="F113" s="133">
        <v>244</v>
      </c>
      <c r="G113" s="133">
        <v>17300</v>
      </c>
      <c r="H113" s="173">
        <f>H114+H117</f>
        <v>10990000</v>
      </c>
      <c r="I113" s="173">
        <f>I114+I117</f>
        <v>0</v>
      </c>
      <c r="J113" s="37">
        <f>J114+J117</f>
        <v>0</v>
      </c>
    </row>
    <row r="114" spans="1:10" ht="20.25" customHeight="1">
      <c r="A114" s="159" t="s">
        <v>42</v>
      </c>
      <c r="B114" s="210">
        <v>9</v>
      </c>
      <c r="C114" s="133">
        <v>904</v>
      </c>
      <c r="D114" s="133" t="s">
        <v>34</v>
      </c>
      <c r="E114" s="133" t="s">
        <v>150</v>
      </c>
      <c r="F114" s="133">
        <v>244</v>
      </c>
      <c r="G114" s="133">
        <v>17310</v>
      </c>
      <c r="H114" s="173">
        <f>H115+H116</f>
        <v>0</v>
      </c>
      <c r="I114" s="173">
        <f>I115+I116</f>
        <v>0</v>
      </c>
      <c r="J114" s="37">
        <f>J115+J116</f>
        <v>0</v>
      </c>
    </row>
    <row r="115" spans="1:10" ht="20.25" customHeight="1">
      <c r="A115" s="155" t="s">
        <v>106</v>
      </c>
      <c r="B115" s="209">
        <v>10</v>
      </c>
      <c r="C115" s="130">
        <v>904</v>
      </c>
      <c r="D115" s="130" t="s">
        <v>34</v>
      </c>
      <c r="E115" s="130" t="s">
        <v>150</v>
      </c>
      <c r="F115" s="130">
        <v>244</v>
      </c>
      <c r="G115" s="130">
        <v>17310</v>
      </c>
      <c r="H115" s="175">
        <v>0</v>
      </c>
      <c r="I115" s="175">
        <v>0</v>
      </c>
      <c r="J115" s="39">
        <v>0</v>
      </c>
    </row>
    <row r="116" spans="1:10" ht="20.25" customHeight="1">
      <c r="A116" s="155" t="s">
        <v>107</v>
      </c>
      <c r="B116" s="209">
        <v>11</v>
      </c>
      <c r="C116" s="130">
        <v>904</v>
      </c>
      <c r="D116" s="130" t="s">
        <v>34</v>
      </c>
      <c r="E116" s="130" t="s">
        <v>150</v>
      </c>
      <c r="F116" s="130">
        <v>244</v>
      </c>
      <c r="G116" s="130">
        <v>17310</v>
      </c>
      <c r="H116" s="175">
        <v>0</v>
      </c>
      <c r="I116" s="175">
        <v>0</v>
      </c>
      <c r="J116" s="39">
        <v>0</v>
      </c>
    </row>
    <row r="117" spans="1:10" ht="15" customHeight="1">
      <c r="A117" s="159" t="s">
        <v>31</v>
      </c>
      <c r="B117" s="210">
        <v>12</v>
      </c>
      <c r="C117" s="133">
        <v>904</v>
      </c>
      <c r="D117" s="133" t="s">
        <v>34</v>
      </c>
      <c r="E117" s="133" t="s">
        <v>150</v>
      </c>
      <c r="F117" s="133">
        <v>244</v>
      </c>
      <c r="G117" s="133">
        <v>17340</v>
      </c>
      <c r="H117" s="173">
        <f>H118</f>
        <v>10990000</v>
      </c>
      <c r="I117" s="173">
        <v>0</v>
      </c>
      <c r="J117" s="37">
        <v>0</v>
      </c>
    </row>
    <row r="118" spans="1:10" ht="22.5" customHeight="1" thickBot="1">
      <c r="A118" s="262" t="s">
        <v>151</v>
      </c>
      <c r="B118" s="212">
        <v>13</v>
      </c>
      <c r="C118" s="137">
        <v>904</v>
      </c>
      <c r="D118" s="137" t="s">
        <v>34</v>
      </c>
      <c r="E118" s="137" t="s">
        <v>150</v>
      </c>
      <c r="F118" s="137">
        <v>244</v>
      </c>
      <c r="G118" s="137">
        <v>17346</v>
      </c>
      <c r="H118" s="182">
        <v>10990000</v>
      </c>
      <c r="I118" s="182">
        <v>0</v>
      </c>
      <c r="J118" s="117">
        <v>0</v>
      </c>
    </row>
    <row r="119" spans="1:8" ht="12" customHeight="1">
      <c r="A119" s="156"/>
      <c r="B119" s="156"/>
      <c r="C119" s="156"/>
      <c r="D119" s="156"/>
      <c r="E119" s="156"/>
      <c r="F119" s="156"/>
      <c r="G119" s="156"/>
      <c r="H119" s="156"/>
    </row>
    <row r="120" spans="1:10" ht="12" customHeight="1">
      <c r="A120" s="156"/>
      <c r="B120" s="156"/>
      <c r="C120" s="156"/>
      <c r="D120" s="156"/>
      <c r="E120" s="156"/>
      <c r="F120" s="156"/>
      <c r="G120" s="156"/>
      <c r="H120" s="156"/>
      <c r="I120" s="107" t="s">
        <v>76</v>
      </c>
      <c r="J120" s="85" t="s">
        <v>79</v>
      </c>
    </row>
    <row r="121" spans="1:8" ht="12" customHeight="1">
      <c r="A121" s="156"/>
      <c r="B121" s="156"/>
      <c r="C121" s="156"/>
      <c r="D121" s="156"/>
      <c r="E121" s="156"/>
      <c r="F121" s="156"/>
      <c r="G121" s="156"/>
      <c r="H121" s="156"/>
    </row>
    <row r="122" spans="1:8" ht="9" customHeight="1">
      <c r="A122" s="156"/>
      <c r="B122" s="156"/>
      <c r="C122" s="156"/>
      <c r="D122" s="156"/>
      <c r="E122" s="156"/>
      <c r="F122" s="156"/>
      <c r="G122" s="156"/>
      <c r="H122" s="156"/>
    </row>
    <row r="123" spans="1:10" ht="24" customHeight="1">
      <c r="A123" s="276" t="s">
        <v>143</v>
      </c>
      <c r="B123" s="276"/>
      <c r="C123" s="277"/>
      <c r="D123" s="277"/>
      <c r="E123" s="277"/>
      <c r="F123" s="277"/>
      <c r="G123" s="276"/>
      <c r="H123" s="278"/>
      <c r="I123" s="279"/>
      <c r="J123" s="279"/>
    </row>
    <row r="124" spans="1:8" ht="14.25" customHeight="1" thickBot="1">
      <c r="A124" s="141"/>
      <c r="B124" s="141"/>
      <c r="C124" s="142"/>
      <c r="D124" s="142"/>
      <c r="E124" s="142"/>
      <c r="F124" s="142"/>
      <c r="G124" s="141"/>
      <c r="H124" s="143"/>
    </row>
    <row r="125" spans="1:10" ht="27.75" customHeight="1">
      <c r="A125" s="280" t="s">
        <v>7</v>
      </c>
      <c r="B125" s="282" t="s">
        <v>65</v>
      </c>
      <c r="C125" s="284" t="s">
        <v>8</v>
      </c>
      <c r="D125" s="284"/>
      <c r="E125" s="284"/>
      <c r="F125" s="284"/>
      <c r="G125" s="263" t="s">
        <v>66</v>
      </c>
      <c r="H125" s="179" t="s">
        <v>114</v>
      </c>
      <c r="I125" s="179" t="s">
        <v>125</v>
      </c>
      <c r="J125" s="42" t="s">
        <v>135</v>
      </c>
    </row>
    <row r="126" spans="1:10" ht="27" customHeight="1" thickBot="1">
      <c r="A126" s="281"/>
      <c r="B126" s="283"/>
      <c r="C126" s="214" t="s">
        <v>9</v>
      </c>
      <c r="D126" s="215" t="s">
        <v>10</v>
      </c>
      <c r="E126" s="215" t="s">
        <v>11</v>
      </c>
      <c r="F126" s="215" t="s">
        <v>12</v>
      </c>
      <c r="G126" s="264"/>
      <c r="H126" s="160" t="s">
        <v>63</v>
      </c>
      <c r="I126" s="160" t="s">
        <v>63</v>
      </c>
      <c r="J126" s="185" t="s">
        <v>63</v>
      </c>
    </row>
    <row r="127" spans="1:10" ht="13.5" thickBot="1">
      <c r="A127" s="216">
        <v>1</v>
      </c>
      <c r="B127" s="217">
        <v>2</v>
      </c>
      <c r="C127" s="217">
        <v>3</v>
      </c>
      <c r="D127" s="217">
        <v>4</v>
      </c>
      <c r="E127" s="217">
        <v>5</v>
      </c>
      <c r="F127" s="217">
        <v>6</v>
      </c>
      <c r="G127" s="217">
        <v>7</v>
      </c>
      <c r="H127" s="192">
        <v>8</v>
      </c>
      <c r="I127" s="192">
        <v>9</v>
      </c>
      <c r="J127" s="193">
        <v>10</v>
      </c>
    </row>
    <row r="128" spans="1:10" ht="15" customHeight="1">
      <c r="A128" s="222" t="s">
        <v>14</v>
      </c>
      <c r="B128" s="213">
        <v>1</v>
      </c>
      <c r="C128" s="223">
        <v>904</v>
      </c>
      <c r="D128" s="223" t="s">
        <v>86</v>
      </c>
      <c r="E128" s="223" t="s">
        <v>55</v>
      </c>
      <c r="F128" s="223">
        <v>244</v>
      </c>
      <c r="G128" s="224">
        <v>17000</v>
      </c>
      <c r="H128" s="225">
        <f>H129+H134+H135</f>
        <v>2000000</v>
      </c>
      <c r="I128" s="225">
        <f>I129+I134+I135</f>
        <v>0</v>
      </c>
      <c r="J128" s="226">
        <f>J129+J134+J135</f>
        <v>0</v>
      </c>
    </row>
    <row r="129" spans="1:10" ht="15" customHeight="1">
      <c r="A129" s="69" t="s">
        <v>20</v>
      </c>
      <c r="B129" s="195">
        <v>2</v>
      </c>
      <c r="C129" s="6">
        <v>904</v>
      </c>
      <c r="D129" s="6" t="s">
        <v>86</v>
      </c>
      <c r="E129" s="6" t="s">
        <v>55</v>
      </c>
      <c r="F129" s="6">
        <v>244</v>
      </c>
      <c r="G129" s="6">
        <v>17220</v>
      </c>
      <c r="H129" s="218">
        <f>H130+H131</f>
        <v>2000000</v>
      </c>
      <c r="I129" s="218">
        <f>I130+I131</f>
        <v>0</v>
      </c>
      <c r="J129" s="18">
        <f>J130+J131</f>
        <v>0</v>
      </c>
    </row>
    <row r="130" spans="1:10" ht="15" customHeight="1">
      <c r="A130" s="69" t="s">
        <v>40</v>
      </c>
      <c r="B130" s="195">
        <v>3</v>
      </c>
      <c r="C130" s="6">
        <v>904</v>
      </c>
      <c r="D130" s="6" t="s">
        <v>86</v>
      </c>
      <c r="E130" s="6" t="s">
        <v>55</v>
      </c>
      <c r="F130" s="6">
        <v>244</v>
      </c>
      <c r="G130" s="6">
        <v>17225</v>
      </c>
      <c r="H130" s="218">
        <v>0</v>
      </c>
      <c r="I130" s="218">
        <v>0</v>
      </c>
      <c r="J130" s="18">
        <v>0</v>
      </c>
    </row>
    <row r="131" spans="1:10" ht="15" customHeight="1">
      <c r="A131" s="69" t="s">
        <v>24</v>
      </c>
      <c r="B131" s="195">
        <v>4</v>
      </c>
      <c r="C131" s="6">
        <v>904</v>
      </c>
      <c r="D131" s="6" t="s">
        <v>86</v>
      </c>
      <c r="E131" s="6" t="s">
        <v>55</v>
      </c>
      <c r="F131" s="6">
        <v>244</v>
      </c>
      <c r="G131" s="6">
        <v>17226</v>
      </c>
      <c r="H131" s="218">
        <f>H132+H133</f>
        <v>2000000</v>
      </c>
      <c r="I131" s="218">
        <f>I132</f>
        <v>0</v>
      </c>
      <c r="J131" s="18">
        <f>J132</f>
        <v>0</v>
      </c>
    </row>
    <row r="132" spans="1:10" ht="14.25" customHeight="1">
      <c r="A132" s="274" t="s">
        <v>144</v>
      </c>
      <c r="B132" s="272">
        <v>5</v>
      </c>
      <c r="C132" s="127">
        <v>904</v>
      </c>
      <c r="D132" s="127" t="s">
        <v>145</v>
      </c>
      <c r="E132" s="127" t="s">
        <v>146</v>
      </c>
      <c r="F132" s="127">
        <v>244</v>
      </c>
      <c r="G132" s="127">
        <v>17226</v>
      </c>
      <c r="H132" s="219">
        <v>1000000</v>
      </c>
      <c r="I132" s="219">
        <v>0</v>
      </c>
      <c r="J132" s="19">
        <v>0</v>
      </c>
    </row>
    <row r="133" spans="1:10" ht="15" customHeight="1">
      <c r="A133" s="275"/>
      <c r="B133" s="273"/>
      <c r="C133" s="127">
        <v>904</v>
      </c>
      <c r="D133" s="127" t="s">
        <v>145</v>
      </c>
      <c r="E133" s="127" t="s">
        <v>147</v>
      </c>
      <c r="F133" s="127">
        <v>244</v>
      </c>
      <c r="G133" s="127">
        <v>17226</v>
      </c>
      <c r="H133" s="219">
        <f>100000+900000</f>
        <v>1000000</v>
      </c>
      <c r="I133" s="219">
        <v>0</v>
      </c>
      <c r="J133" s="19">
        <v>0</v>
      </c>
    </row>
    <row r="134" spans="1:10" ht="15" customHeight="1">
      <c r="A134" s="69" t="s">
        <v>28</v>
      </c>
      <c r="B134" s="195">
        <v>6</v>
      </c>
      <c r="C134" s="6">
        <v>904</v>
      </c>
      <c r="D134" s="6" t="s">
        <v>86</v>
      </c>
      <c r="E134" s="6" t="s">
        <v>55</v>
      </c>
      <c r="F134" s="6">
        <v>244</v>
      </c>
      <c r="G134" s="6">
        <v>17290</v>
      </c>
      <c r="H134" s="218">
        <v>0</v>
      </c>
      <c r="I134" s="218">
        <v>0</v>
      </c>
      <c r="J134" s="18">
        <v>0</v>
      </c>
    </row>
    <row r="135" spans="1:10" ht="15" customHeight="1">
      <c r="A135" s="69" t="s">
        <v>29</v>
      </c>
      <c r="B135" s="195">
        <v>7</v>
      </c>
      <c r="C135" s="6">
        <v>904</v>
      </c>
      <c r="D135" s="6" t="s">
        <v>86</v>
      </c>
      <c r="E135" s="6" t="s">
        <v>55</v>
      </c>
      <c r="F135" s="6">
        <v>244</v>
      </c>
      <c r="G135" s="6">
        <v>17300</v>
      </c>
      <c r="H135" s="218">
        <f>H136+H137</f>
        <v>0</v>
      </c>
      <c r="I135" s="218">
        <f>I136+I137</f>
        <v>0</v>
      </c>
      <c r="J135" s="18">
        <f>J136+J137</f>
        <v>0</v>
      </c>
    </row>
    <row r="136" spans="1:10" ht="23.25" customHeight="1">
      <c r="A136" s="69" t="s">
        <v>42</v>
      </c>
      <c r="B136" s="195">
        <v>8</v>
      </c>
      <c r="C136" s="6">
        <v>904</v>
      </c>
      <c r="D136" s="6" t="s">
        <v>86</v>
      </c>
      <c r="E136" s="6" t="s">
        <v>55</v>
      </c>
      <c r="F136" s="6">
        <v>244</v>
      </c>
      <c r="G136" s="6">
        <v>17310</v>
      </c>
      <c r="H136" s="218">
        <v>0</v>
      </c>
      <c r="I136" s="218">
        <v>0</v>
      </c>
      <c r="J136" s="18">
        <v>0</v>
      </c>
    </row>
    <row r="137" spans="1:10" ht="15" customHeight="1" thickBot="1">
      <c r="A137" s="108" t="s">
        <v>31</v>
      </c>
      <c r="B137" s="220">
        <v>9</v>
      </c>
      <c r="C137" s="112">
        <v>904</v>
      </c>
      <c r="D137" s="112" t="s">
        <v>86</v>
      </c>
      <c r="E137" s="112" t="s">
        <v>55</v>
      </c>
      <c r="F137" s="112">
        <v>244</v>
      </c>
      <c r="G137" s="112">
        <v>17340</v>
      </c>
      <c r="H137" s="221">
        <v>0</v>
      </c>
      <c r="I137" s="221">
        <v>0</v>
      </c>
      <c r="J137" s="113">
        <v>0</v>
      </c>
    </row>
    <row r="138" ht="16.5" customHeight="1"/>
    <row r="139" spans="1:10" ht="18.75" customHeight="1">
      <c r="A139" s="285" t="s">
        <v>136</v>
      </c>
      <c r="B139" s="285"/>
      <c r="C139" s="286"/>
      <c r="D139" s="286"/>
      <c r="E139" s="286"/>
      <c r="F139" s="286"/>
      <c r="G139" s="285"/>
      <c r="H139" s="287"/>
      <c r="I139" s="288"/>
      <c r="J139" s="288"/>
    </row>
    <row r="140" spans="1:8" ht="13.5" thickBot="1">
      <c r="A140" s="24"/>
      <c r="B140" s="24"/>
      <c r="C140" s="24"/>
      <c r="D140" s="24"/>
      <c r="E140" s="24"/>
      <c r="F140" s="24"/>
      <c r="G140" s="28"/>
      <c r="H140" s="30"/>
    </row>
    <row r="141" spans="1:10" ht="27.75" customHeight="1">
      <c r="A141" s="265" t="s">
        <v>7</v>
      </c>
      <c r="B141" s="267" t="s">
        <v>65</v>
      </c>
      <c r="C141" s="269" t="s">
        <v>8</v>
      </c>
      <c r="D141" s="269"/>
      <c r="E141" s="269"/>
      <c r="F141" s="269"/>
      <c r="G141" s="270" t="s">
        <v>66</v>
      </c>
      <c r="H141" s="179" t="s">
        <v>114</v>
      </c>
      <c r="I141" s="179" t="s">
        <v>125</v>
      </c>
      <c r="J141" s="42" t="s">
        <v>135</v>
      </c>
    </row>
    <row r="142" spans="1:10" ht="24.75" customHeight="1" thickBot="1">
      <c r="A142" s="266"/>
      <c r="B142" s="268"/>
      <c r="C142" s="183" t="s">
        <v>9</v>
      </c>
      <c r="D142" s="184" t="s">
        <v>10</v>
      </c>
      <c r="E142" s="184" t="s">
        <v>11</v>
      </c>
      <c r="F142" s="184" t="s">
        <v>12</v>
      </c>
      <c r="G142" s="271"/>
      <c r="H142" s="160" t="s">
        <v>63</v>
      </c>
      <c r="I142" s="160" t="s">
        <v>63</v>
      </c>
      <c r="J142" s="185" t="s">
        <v>63</v>
      </c>
    </row>
    <row r="143" spans="1:10" ht="13.5" thickBot="1">
      <c r="A143" s="191">
        <v>1</v>
      </c>
      <c r="B143" s="192">
        <v>2</v>
      </c>
      <c r="C143" s="192">
        <v>3</v>
      </c>
      <c r="D143" s="192">
        <v>4</v>
      </c>
      <c r="E143" s="192">
        <v>5</v>
      </c>
      <c r="F143" s="192">
        <v>6</v>
      </c>
      <c r="G143" s="192">
        <v>7</v>
      </c>
      <c r="H143" s="192">
        <v>8</v>
      </c>
      <c r="I143" s="192">
        <v>9</v>
      </c>
      <c r="J143" s="193">
        <v>10</v>
      </c>
    </row>
    <row r="144" spans="1:12" ht="15" customHeight="1">
      <c r="A144" s="227" t="s">
        <v>14</v>
      </c>
      <c r="B144" s="187">
        <v>1</v>
      </c>
      <c r="C144" s="228">
        <v>904</v>
      </c>
      <c r="D144" s="228" t="s">
        <v>34</v>
      </c>
      <c r="E144" s="228" t="s">
        <v>83</v>
      </c>
      <c r="F144" s="228"/>
      <c r="G144" s="228">
        <v>17000</v>
      </c>
      <c r="H144" s="242">
        <f>H145+H160+H179+H180+H181+H178</f>
        <v>79591582.46</v>
      </c>
      <c r="I144" s="242">
        <f>I145+I160+I179+I180+I181+I178</f>
        <v>65031082.45999999</v>
      </c>
      <c r="J144" s="229">
        <f>J145+J160+J179+J180+J181+J178</f>
        <v>64973582.45999999</v>
      </c>
      <c r="K144" s="15">
        <f>H22+H57+H69+H84+H128+H106</f>
        <v>79591582.46000001</v>
      </c>
      <c r="L144" s="15">
        <f>K144-H144</f>
        <v>0</v>
      </c>
    </row>
    <row r="145" spans="1:10" ht="15" customHeight="1">
      <c r="A145" s="69" t="s">
        <v>15</v>
      </c>
      <c r="B145" s="195">
        <v>2</v>
      </c>
      <c r="C145" s="66">
        <v>904</v>
      </c>
      <c r="D145" s="66" t="s">
        <v>34</v>
      </c>
      <c r="E145" s="66" t="s">
        <v>83</v>
      </c>
      <c r="F145" s="66">
        <v>111</v>
      </c>
      <c r="G145" s="66">
        <v>17210</v>
      </c>
      <c r="H145" s="234">
        <f>H146++H152+H156</f>
        <v>41671440.70999999</v>
      </c>
      <c r="I145" s="234">
        <f>I146++I152+I156</f>
        <v>40400940.70999999</v>
      </c>
      <c r="J145" s="70">
        <f>J146++J152+J156</f>
        <v>40343440.70999999</v>
      </c>
    </row>
    <row r="146" spans="1:10" ht="15" customHeight="1">
      <c r="A146" s="69" t="s">
        <v>68</v>
      </c>
      <c r="B146" s="195">
        <v>3</v>
      </c>
      <c r="C146" s="66">
        <v>904</v>
      </c>
      <c r="D146" s="66" t="s">
        <v>34</v>
      </c>
      <c r="E146" s="66" t="s">
        <v>83</v>
      </c>
      <c r="F146" s="66">
        <v>111</v>
      </c>
      <c r="G146" s="66">
        <v>17211</v>
      </c>
      <c r="H146" s="234">
        <f>H147+H148+H149+H150+H151</f>
        <v>30790554.04</v>
      </c>
      <c r="I146" s="234">
        <f>I147+I148+I150+I151</f>
        <v>30775554.04</v>
      </c>
      <c r="J146" s="70">
        <f>J147+J148+J150+J151</f>
        <v>30775554.04</v>
      </c>
    </row>
    <row r="147" spans="1:10" ht="15" customHeight="1">
      <c r="A147" s="71" t="s">
        <v>69</v>
      </c>
      <c r="B147" s="194">
        <v>4</v>
      </c>
      <c r="C147" s="72">
        <v>904</v>
      </c>
      <c r="D147" s="72" t="s">
        <v>34</v>
      </c>
      <c r="E147" s="72" t="s">
        <v>98</v>
      </c>
      <c r="F147" s="72">
        <v>111</v>
      </c>
      <c r="G147" s="72">
        <v>17211</v>
      </c>
      <c r="H147" s="235">
        <f>H86</f>
        <v>15961749</v>
      </c>
      <c r="I147" s="235">
        <f>I86</f>
        <v>15961749</v>
      </c>
      <c r="J147" s="73">
        <f>J86</f>
        <v>15961749</v>
      </c>
    </row>
    <row r="148" spans="1:10" ht="15" customHeight="1">
      <c r="A148" s="71" t="s">
        <v>67</v>
      </c>
      <c r="B148" s="201">
        <v>5</v>
      </c>
      <c r="C148" s="74">
        <v>904</v>
      </c>
      <c r="D148" s="74" t="s">
        <v>34</v>
      </c>
      <c r="E148" s="74" t="s">
        <v>99</v>
      </c>
      <c r="F148" s="74">
        <v>111</v>
      </c>
      <c r="G148" s="74">
        <v>17211</v>
      </c>
      <c r="H148" s="236">
        <f>H72</f>
        <v>13582006.04</v>
      </c>
      <c r="I148" s="236">
        <f>I72</f>
        <v>13582006.04</v>
      </c>
      <c r="J148" s="75">
        <f>J72</f>
        <v>13582006.04</v>
      </c>
    </row>
    <row r="149" spans="1:10" ht="15" customHeight="1">
      <c r="A149" s="71" t="s">
        <v>47</v>
      </c>
      <c r="B149" s="201">
        <v>5</v>
      </c>
      <c r="C149" s="74">
        <v>904</v>
      </c>
      <c r="D149" s="74" t="s">
        <v>34</v>
      </c>
      <c r="E149" s="74" t="s">
        <v>94</v>
      </c>
      <c r="F149" s="74">
        <v>111</v>
      </c>
      <c r="G149" s="74">
        <v>17211</v>
      </c>
      <c r="H149" s="236">
        <f>H73</f>
        <v>1056799</v>
      </c>
      <c r="I149" s="236">
        <v>0</v>
      </c>
      <c r="J149" s="75">
        <v>0</v>
      </c>
    </row>
    <row r="150" spans="1:10" ht="15" customHeight="1">
      <c r="A150" s="71" t="s">
        <v>104</v>
      </c>
      <c r="B150" s="201">
        <v>6</v>
      </c>
      <c r="C150" s="74">
        <v>904</v>
      </c>
      <c r="D150" s="74" t="s">
        <v>34</v>
      </c>
      <c r="E150" s="74" t="s">
        <v>99</v>
      </c>
      <c r="F150" s="74">
        <v>111</v>
      </c>
      <c r="G150" s="74">
        <v>17266</v>
      </c>
      <c r="H150" s="236">
        <f>H74</f>
        <v>15000</v>
      </c>
      <c r="I150" s="236">
        <f>I73</f>
        <v>1056799</v>
      </c>
      <c r="J150" s="75">
        <f>J73</f>
        <v>1056799</v>
      </c>
    </row>
    <row r="151" spans="1:10" ht="15" customHeight="1">
      <c r="A151" s="71" t="s">
        <v>104</v>
      </c>
      <c r="B151" s="201">
        <v>6</v>
      </c>
      <c r="C151" s="74">
        <v>904</v>
      </c>
      <c r="D151" s="74" t="s">
        <v>34</v>
      </c>
      <c r="E151" s="74" t="s">
        <v>98</v>
      </c>
      <c r="F151" s="74">
        <v>111</v>
      </c>
      <c r="G151" s="74">
        <v>17266</v>
      </c>
      <c r="H151" s="236">
        <f>H87</f>
        <v>175000</v>
      </c>
      <c r="I151" s="236">
        <f>I87</f>
        <v>175000</v>
      </c>
      <c r="J151" s="75">
        <f>J87</f>
        <v>175000</v>
      </c>
    </row>
    <row r="152" spans="1:10" ht="15" customHeight="1">
      <c r="A152" s="69" t="s">
        <v>17</v>
      </c>
      <c r="B152" s="172">
        <v>7</v>
      </c>
      <c r="C152" s="66">
        <v>904</v>
      </c>
      <c r="D152" s="66" t="s">
        <v>34</v>
      </c>
      <c r="E152" s="66" t="s">
        <v>83</v>
      </c>
      <c r="F152" s="66">
        <v>112</v>
      </c>
      <c r="G152" s="66">
        <v>17212</v>
      </c>
      <c r="H152" s="234">
        <f>H153+H154+H155</f>
        <v>1688000</v>
      </c>
      <c r="I152" s="234">
        <f>I153+I154+I155</f>
        <v>432500</v>
      </c>
      <c r="J152" s="70">
        <f>J153+J154+J155</f>
        <v>375000</v>
      </c>
    </row>
    <row r="153" spans="1:10" ht="21" customHeight="1">
      <c r="A153" s="71" t="s">
        <v>70</v>
      </c>
      <c r="B153" s="174">
        <v>8</v>
      </c>
      <c r="C153" s="72">
        <v>904</v>
      </c>
      <c r="D153" s="72" t="s">
        <v>34</v>
      </c>
      <c r="E153" s="72" t="s">
        <v>94</v>
      </c>
      <c r="F153" s="72">
        <v>112</v>
      </c>
      <c r="G153" s="72">
        <v>17212</v>
      </c>
      <c r="H153" s="235">
        <f aca="true" t="shared" si="2" ref="H153:J154">H24</f>
        <v>73500</v>
      </c>
      <c r="I153" s="235">
        <f t="shared" si="2"/>
        <v>73500</v>
      </c>
      <c r="J153" s="73">
        <f t="shared" si="2"/>
        <v>73500</v>
      </c>
    </row>
    <row r="154" spans="1:10" ht="15" customHeight="1">
      <c r="A154" s="71" t="s">
        <v>19</v>
      </c>
      <c r="B154" s="174">
        <v>9</v>
      </c>
      <c r="C154" s="72">
        <v>904</v>
      </c>
      <c r="D154" s="72" t="s">
        <v>34</v>
      </c>
      <c r="E154" s="72" t="s">
        <v>94</v>
      </c>
      <c r="F154" s="72">
        <v>112</v>
      </c>
      <c r="G154" s="72">
        <v>17214</v>
      </c>
      <c r="H154" s="235">
        <f t="shared" si="2"/>
        <v>1613000</v>
      </c>
      <c r="I154" s="235">
        <f t="shared" si="2"/>
        <v>357500</v>
      </c>
      <c r="J154" s="73">
        <f t="shared" si="2"/>
        <v>300000</v>
      </c>
    </row>
    <row r="155" spans="1:10" ht="15" customHeight="1">
      <c r="A155" s="71" t="s">
        <v>108</v>
      </c>
      <c r="B155" s="174">
        <v>5</v>
      </c>
      <c r="C155" s="72">
        <v>904</v>
      </c>
      <c r="D155" s="72" t="s">
        <v>34</v>
      </c>
      <c r="E155" s="72" t="s">
        <v>98</v>
      </c>
      <c r="F155" s="72">
        <v>112</v>
      </c>
      <c r="G155" s="72">
        <v>17266</v>
      </c>
      <c r="H155" s="235">
        <f>H88</f>
        <v>1500</v>
      </c>
      <c r="I155" s="235">
        <f>I88</f>
        <v>1500</v>
      </c>
      <c r="J155" s="73">
        <f>J88</f>
        <v>1500</v>
      </c>
    </row>
    <row r="156" spans="1:10" ht="15" customHeight="1">
      <c r="A156" s="69" t="s">
        <v>35</v>
      </c>
      <c r="B156" s="195">
        <v>10</v>
      </c>
      <c r="C156" s="66">
        <v>904</v>
      </c>
      <c r="D156" s="66" t="s">
        <v>34</v>
      </c>
      <c r="E156" s="66" t="s">
        <v>83</v>
      </c>
      <c r="F156" s="66">
        <v>119</v>
      </c>
      <c r="G156" s="66">
        <v>17213</v>
      </c>
      <c r="H156" s="234">
        <f>H157+H158+H159</f>
        <v>9192886.669999998</v>
      </c>
      <c r="I156" s="234">
        <f>I157+I158+I159</f>
        <v>9192886.669999998</v>
      </c>
      <c r="J156" s="70">
        <f>J157+J158+J159</f>
        <v>9192886.669999998</v>
      </c>
    </row>
    <row r="157" spans="1:10" ht="15" customHeight="1">
      <c r="A157" s="71" t="s">
        <v>69</v>
      </c>
      <c r="B157" s="194">
        <v>11</v>
      </c>
      <c r="C157" s="72">
        <v>904</v>
      </c>
      <c r="D157" s="72" t="s">
        <v>34</v>
      </c>
      <c r="E157" s="72" t="s">
        <v>98</v>
      </c>
      <c r="F157" s="72">
        <v>119</v>
      </c>
      <c r="G157" s="72">
        <v>17213</v>
      </c>
      <c r="H157" s="235">
        <f>H89</f>
        <v>4873751</v>
      </c>
      <c r="I157" s="235">
        <f>I89</f>
        <v>4873751</v>
      </c>
      <c r="J157" s="73">
        <f>J89</f>
        <v>4873751</v>
      </c>
    </row>
    <row r="158" spans="1:10" ht="15" customHeight="1">
      <c r="A158" s="71" t="s">
        <v>47</v>
      </c>
      <c r="B158" s="201">
        <v>12</v>
      </c>
      <c r="C158" s="74">
        <v>904</v>
      </c>
      <c r="D158" s="74" t="s">
        <v>34</v>
      </c>
      <c r="E158" s="74" t="s">
        <v>99</v>
      </c>
      <c r="F158" s="74">
        <v>119</v>
      </c>
      <c r="G158" s="74">
        <v>17213</v>
      </c>
      <c r="H158" s="236">
        <f aca="true" t="shared" si="3" ref="H158:J159">H76</f>
        <v>3996960.88</v>
      </c>
      <c r="I158" s="236">
        <f t="shared" si="3"/>
        <v>3996960.88</v>
      </c>
      <c r="J158" s="75">
        <f t="shared" si="3"/>
        <v>3996960.88</v>
      </c>
    </row>
    <row r="159" spans="1:10" ht="15" customHeight="1">
      <c r="A159" s="71" t="s">
        <v>46</v>
      </c>
      <c r="B159" s="201">
        <v>13</v>
      </c>
      <c r="C159" s="74">
        <v>904</v>
      </c>
      <c r="D159" s="74" t="s">
        <v>34</v>
      </c>
      <c r="E159" s="74" t="s">
        <v>94</v>
      </c>
      <c r="F159" s="74">
        <v>119</v>
      </c>
      <c r="G159" s="74">
        <v>17213</v>
      </c>
      <c r="H159" s="236">
        <f t="shared" si="3"/>
        <v>322174.79</v>
      </c>
      <c r="I159" s="236">
        <f t="shared" si="3"/>
        <v>322174.79</v>
      </c>
      <c r="J159" s="75">
        <f t="shared" si="3"/>
        <v>322174.79</v>
      </c>
    </row>
    <row r="160" spans="1:10" ht="15" customHeight="1">
      <c r="A160" s="69" t="s">
        <v>20</v>
      </c>
      <c r="B160" s="172">
        <v>14</v>
      </c>
      <c r="C160" s="66">
        <v>904</v>
      </c>
      <c r="D160" s="66" t="s">
        <v>34</v>
      </c>
      <c r="E160" s="66" t="s">
        <v>83</v>
      </c>
      <c r="F160" s="66">
        <v>244</v>
      </c>
      <c r="G160" s="66">
        <v>17220</v>
      </c>
      <c r="H160" s="234">
        <f>H161+H162+H163+H166+H169+H172</f>
        <v>8721394.75</v>
      </c>
      <c r="I160" s="234">
        <f>I161+I162+I163+I166+I169+I172</f>
        <v>6721394.75</v>
      </c>
      <c r="J160" s="70">
        <f>J161+J162+J163+J166+J169+J172</f>
        <v>6721394.75</v>
      </c>
    </row>
    <row r="161" spans="1:10" ht="15" customHeight="1">
      <c r="A161" s="71" t="s">
        <v>36</v>
      </c>
      <c r="B161" s="174">
        <v>15</v>
      </c>
      <c r="C161" s="72">
        <v>904</v>
      </c>
      <c r="D161" s="72" t="s">
        <v>34</v>
      </c>
      <c r="E161" s="72" t="s">
        <v>94</v>
      </c>
      <c r="F161" s="72">
        <v>244</v>
      </c>
      <c r="G161" s="72">
        <v>17221</v>
      </c>
      <c r="H161" s="235">
        <f>H27</f>
        <v>38400</v>
      </c>
      <c r="I161" s="235">
        <f>I27</f>
        <v>38400</v>
      </c>
      <c r="J161" s="73">
        <f>J27</f>
        <v>38400</v>
      </c>
    </row>
    <row r="162" spans="1:10" ht="15" customHeight="1">
      <c r="A162" s="71" t="s">
        <v>43</v>
      </c>
      <c r="B162" s="194">
        <v>16</v>
      </c>
      <c r="C162" s="72">
        <v>904</v>
      </c>
      <c r="D162" s="72" t="s">
        <v>34</v>
      </c>
      <c r="E162" s="72" t="s">
        <v>98</v>
      </c>
      <c r="F162" s="72">
        <v>244</v>
      </c>
      <c r="G162" s="72">
        <v>17221</v>
      </c>
      <c r="H162" s="235">
        <f>H91</f>
        <v>130000</v>
      </c>
      <c r="I162" s="235">
        <f>I91</f>
        <v>130000</v>
      </c>
      <c r="J162" s="73">
        <f>J91</f>
        <v>130000</v>
      </c>
    </row>
    <row r="163" spans="1:10" ht="15" customHeight="1">
      <c r="A163" s="69" t="s">
        <v>21</v>
      </c>
      <c r="B163" s="172">
        <v>17</v>
      </c>
      <c r="C163" s="66">
        <v>904</v>
      </c>
      <c r="D163" s="66" t="s">
        <v>34</v>
      </c>
      <c r="E163" s="66" t="s">
        <v>101</v>
      </c>
      <c r="F163" s="66">
        <v>244</v>
      </c>
      <c r="G163" s="66">
        <v>17222</v>
      </c>
      <c r="H163" s="234">
        <f>H164+H165</f>
        <v>0</v>
      </c>
      <c r="I163" s="234">
        <f>I164+I165</f>
        <v>0</v>
      </c>
      <c r="J163" s="70">
        <f>J164+J165</f>
        <v>0</v>
      </c>
    </row>
    <row r="164" spans="1:10" ht="24" customHeight="1">
      <c r="A164" s="71" t="s">
        <v>22</v>
      </c>
      <c r="B164" s="174">
        <v>18</v>
      </c>
      <c r="C164" s="72">
        <v>904</v>
      </c>
      <c r="D164" s="72" t="s">
        <v>34</v>
      </c>
      <c r="E164" s="72" t="s">
        <v>94</v>
      </c>
      <c r="F164" s="72">
        <v>244</v>
      </c>
      <c r="G164" s="72">
        <v>17222</v>
      </c>
      <c r="H164" s="235">
        <f aca="true" t="shared" si="4" ref="H164:J165">H29</f>
        <v>0</v>
      </c>
      <c r="I164" s="235">
        <f t="shared" si="4"/>
        <v>0</v>
      </c>
      <c r="J164" s="73">
        <f t="shared" si="4"/>
        <v>0</v>
      </c>
    </row>
    <row r="165" spans="1:10" ht="15" customHeight="1">
      <c r="A165" s="71" t="s">
        <v>37</v>
      </c>
      <c r="B165" s="174">
        <v>19</v>
      </c>
      <c r="C165" s="72">
        <v>904</v>
      </c>
      <c r="D165" s="72" t="s">
        <v>34</v>
      </c>
      <c r="E165" s="72" t="s">
        <v>94</v>
      </c>
      <c r="F165" s="72">
        <v>244</v>
      </c>
      <c r="G165" s="72">
        <v>17222</v>
      </c>
      <c r="H165" s="235">
        <f t="shared" si="4"/>
        <v>0</v>
      </c>
      <c r="I165" s="235">
        <f t="shared" si="4"/>
        <v>0</v>
      </c>
      <c r="J165" s="73">
        <f t="shared" si="4"/>
        <v>0</v>
      </c>
    </row>
    <row r="166" spans="1:10" ht="15" customHeight="1">
      <c r="A166" s="69" t="s">
        <v>23</v>
      </c>
      <c r="B166" s="195">
        <v>20</v>
      </c>
      <c r="C166" s="66">
        <v>904</v>
      </c>
      <c r="D166" s="66" t="s">
        <v>34</v>
      </c>
      <c r="E166" s="66" t="s">
        <v>83</v>
      </c>
      <c r="F166" s="66">
        <v>244</v>
      </c>
      <c r="G166" s="66">
        <v>17223</v>
      </c>
      <c r="H166" s="234">
        <f>H167+H168</f>
        <v>5153613.75</v>
      </c>
      <c r="I166" s="234">
        <f>I167+I168</f>
        <v>5153613.75</v>
      </c>
      <c r="J166" s="70">
        <f>J167+J168</f>
        <v>5153613.75</v>
      </c>
    </row>
    <row r="167" spans="1:10" ht="15" customHeight="1">
      <c r="A167" s="71" t="s">
        <v>38</v>
      </c>
      <c r="B167" s="194">
        <v>21</v>
      </c>
      <c r="C167" s="72">
        <v>904</v>
      </c>
      <c r="D167" s="72" t="s">
        <v>34</v>
      </c>
      <c r="E167" s="72" t="s">
        <v>100</v>
      </c>
      <c r="F167" s="72">
        <v>244</v>
      </c>
      <c r="G167" s="72">
        <v>17223</v>
      </c>
      <c r="H167" s="235">
        <f aca="true" t="shared" si="5" ref="H167:J168">H59</f>
        <v>0</v>
      </c>
      <c r="I167" s="235">
        <f t="shared" si="5"/>
        <v>0</v>
      </c>
      <c r="J167" s="73">
        <f t="shared" si="5"/>
        <v>0</v>
      </c>
    </row>
    <row r="168" spans="1:10" ht="15" customHeight="1">
      <c r="A168" s="71" t="s">
        <v>38</v>
      </c>
      <c r="B168" s="194">
        <v>22</v>
      </c>
      <c r="C168" s="72">
        <v>904</v>
      </c>
      <c r="D168" s="72" t="s">
        <v>34</v>
      </c>
      <c r="E168" s="72" t="s">
        <v>94</v>
      </c>
      <c r="F168" s="72">
        <v>244</v>
      </c>
      <c r="G168" s="72">
        <v>17223</v>
      </c>
      <c r="H168" s="235">
        <f t="shared" si="5"/>
        <v>5153613.75</v>
      </c>
      <c r="I168" s="235">
        <f t="shared" si="5"/>
        <v>5153613.75</v>
      </c>
      <c r="J168" s="73">
        <f t="shared" si="5"/>
        <v>5153613.75</v>
      </c>
    </row>
    <row r="169" spans="1:10" ht="15" customHeight="1">
      <c r="A169" s="69" t="s">
        <v>40</v>
      </c>
      <c r="B169" s="172">
        <v>23</v>
      </c>
      <c r="C169" s="66">
        <v>904</v>
      </c>
      <c r="D169" s="66" t="s">
        <v>34</v>
      </c>
      <c r="E169" s="66" t="s">
        <v>101</v>
      </c>
      <c r="F169" s="66">
        <v>244</v>
      </c>
      <c r="G169" s="66">
        <v>17225</v>
      </c>
      <c r="H169" s="234">
        <f>H170+H171</f>
        <v>450000</v>
      </c>
      <c r="I169" s="234">
        <f>I170+I171</f>
        <v>450000</v>
      </c>
      <c r="J169" s="70">
        <f>J170+J171</f>
        <v>450000</v>
      </c>
    </row>
    <row r="170" spans="1:10" ht="15" customHeight="1">
      <c r="A170" s="71" t="s">
        <v>39</v>
      </c>
      <c r="B170" s="174">
        <v>24</v>
      </c>
      <c r="C170" s="72">
        <v>904</v>
      </c>
      <c r="D170" s="72" t="s">
        <v>34</v>
      </c>
      <c r="E170" s="72" t="s">
        <v>97</v>
      </c>
      <c r="F170" s="72">
        <v>244</v>
      </c>
      <c r="G170" s="72">
        <v>17225</v>
      </c>
      <c r="H170" s="235">
        <f aca="true" t="shared" si="6" ref="H170:J171">H32</f>
        <v>0</v>
      </c>
      <c r="I170" s="235">
        <f t="shared" si="6"/>
        <v>0</v>
      </c>
      <c r="J170" s="73">
        <f t="shared" si="6"/>
        <v>0</v>
      </c>
    </row>
    <row r="171" spans="1:10" ht="15" customHeight="1">
      <c r="A171" s="71" t="s">
        <v>41</v>
      </c>
      <c r="B171" s="174">
        <v>25</v>
      </c>
      <c r="C171" s="72">
        <v>904</v>
      </c>
      <c r="D171" s="72" t="s">
        <v>34</v>
      </c>
      <c r="E171" s="72" t="s">
        <v>94</v>
      </c>
      <c r="F171" s="72">
        <v>244</v>
      </c>
      <c r="G171" s="72">
        <v>17225</v>
      </c>
      <c r="H171" s="235">
        <f t="shared" si="6"/>
        <v>450000</v>
      </c>
      <c r="I171" s="235">
        <f t="shared" si="6"/>
        <v>450000</v>
      </c>
      <c r="J171" s="73">
        <f t="shared" si="6"/>
        <v>450000</v>
      </c>
    </row>
    <row r="172" spans="1:10" ht="15" customHeight="1">
      <c r="A172" s="69" t="s">
        <v>24</v>
      </c>
      <c r="B172" s="172">
        <v>26</v>
      </c>
      <c r="C172" s="66">
        <v>904</v>
      </c>
      <c r="D172" s="66" t="s">
        <v>34</v>
      </c>
      <c r="E172" s="66" t="s">
        <v>83</v>
      </c>
      <c r="F172" s="66">
        <v>244</v>
      </c>
      <c r="G172" s="66">
        <v>17226</v>
      </c>
      <c r="H172" s="234">
        <f>H173+H174+H175+H177+H176</f>
        <v>2949381</v>
      </c>
      <c r="I172" s="234">
        <f>I173+I174+I175+I177</f>
        <v>949381</v>
      </c>
      <c r="J172" s="70">
        <f>J173+J174+J175+J177</f>
        <v>949381</v>
      </c>
    </row>
    <row r="173" spans="1:10" ht="19.5" customHeight="1">
      <c r="A173" s="71" t="s">
        <v>25</v>
      </c>
      <c r="B173" s="174">
        <v>27</v>
      </c>
      <c r="C173" s="72">
        <v>904</v>
      </c>
      <c r="D173" s="72" t="s">
        <v>34</v>
      </c>
      <c r="E173" s="72" t="s">
        <v>94</v>
      </c>
      <c r="F173" s="72">
        <v>112</v>
      </c>
      <c r="G173" s="72">
        <v>17226</v>
      </c>
      <c r="H173" s="235">
        <f aca="true" t="shared" si="7" ref="H173:J174">H35</f>
        <v>582500</v>
      </c>
      <c r="I173" s="235">
        <f t="shared" si="7"/>
        <v>582500</v>
      </c>
      <c r="J173" s="73">
        <f t="shared" si="7"/>
        <v>582500</v>
      </c>
    </row>
    <row r="174" spans="1:10" ht="15" customHeight="1">
      <c r="A174" s="71" t="s">
        <v>26</v>
      </c>
      <c r="B174" s="174">
        <v>28</v>
      </c>
      <c r="C174" s="72">
        <v>904</v>
      </c>
      <c r="D174" s="72" t="s">
        <v>34</v>
      </c>
      <c r="E174" s="72" t="s">
        <v>94</v>
      </c>
      <c r="F174" s="72">
        <v>244</v>
      </c>
      <c r="G174" s="72">
        <v>17226</v>
      </c>
      <c r="H174" s="235">
        <f t="shared" si="7"/>
        <v>360881</v>
      </c>
      <c r="I174" s="235">
        <f t="shared" si="7"/>
        <v>360881</v>
      </c>
      <c r="J174" s="73">
        <f t="shared" si="7"/>
        <v>360881</v>
      </c>
    </row>
    <row r="175" spans="1:10" ht="15" customHeight="1">
      <c r="A175" s="180" t="s">
        <v>102</v>
      </c>
      <c r="B175" s="176">
        <v>39</v>
      </c>
      <c r="C175" s="72">
        <v>904</v>
      </c>
      <c r="D175" s="72" t="s">
        <v>34</v>
      </c>
      <c r="E175" s="72" t="s">
        <v>98</v>
      </c>
      <c r="F175" s="72">
        <v>244</v>
      </c>
      <c r="G175" s="72">
        <v>17226</v>
      </c>
      <c r="H175" s="235">
        <f>H93</f>
        <v>6000</v>
      </c>
      <c r="I175" s="235">
        <f>I93</f>
        <v>6000</v>
      </c>
      <c r="J175" s="73">
        <f>J93</f>
        <v>6000</v>
      </c>
    </row>
    <row r="176" spans="1:10" ht="15" customHeight="1">
      <c r="A176" s="274" t="s">
        <v>144</v>
      </c>
      <c r="B176" s="272">
        <v>30</v>
      </c>
      <c r="C176" s="254">
        <v>904</v>
      </c>
      <c r="D176" s="254" t="s">
        <v>145</v>
      </c>
      <c r="E176" s="254" t="s">
        <v>146</v>
      </c>
      <c r="F176" s="254">
        <v>244</v>
      </c>
      <c r="G176" s="254">
        <v>17226</v>
      </c>
      <c r="H176" s="255">
        <f>H132</f>
        <v>1000000</v>
      </c>
      <c r="I176" s="235">
        <v>0</v>
      </c>
      <c r="J176" s="73">
        <v>0</v>
      </c>
    </row>
    <row r="177" spans="1:10" ht="15" customHeight="1">
      <c r="A177" s="275"/>
      <c r="B177" s="273"/>
      <c r="C177" s="254">
        <v>904</v>
      </c>
      <c r="D177" s="254" t="s">
        <v>145</v>
      </c>
      <c r="E177" s="254" t="s">
        <v>147</v>
      </c>
      <c r="F177" s="254">
        <v>244</v>
      </c>
      <c r="G177" s="254">
        <v>17226</v>
      </c>
      <c r="H177" s="255">
        <f>H133</f>
        <v>1000000</v>
      </c>
      <c r="I177" s="235">
        <v>0</v>
      </c>
      <c r="J177" s="73">
        <v>0</v>
      </c>
    </row>
    <row r="178" spans="1:10" ht="15" customHeight="1">
      <c r="A178" s="71" t="s">
        <v>149</v>
      </c>
      <c r="B178" s="174">
        <v>31</v>
      </c>
      <c r="C178" s="72">
        <v>904</v>
      </c>
      <c r="D178" s="72" t="s">
        <v>34</v>
      </c>
      <c r="E178" s="72" t="s">
        <v>150</v>
      </c>
      <c r="F178" s="72">
        <v>244</v>
      </c>
      <c r="G178" s="72">
        <v>17226</v>
      </c>
      <c r="H178" s="235">
        <f>H111</f>
        <v>300000</v>
      </c>
      <c r="I178" s="235">
        <v>0</v>
      </c>
      <c r="J178" s="73">
        <v>0</v>
      </c>
    </row>
    <row r="179" spans="1:10" ht="15" customHeight="1">
      <c r="A179" s="99" t="s">
        <v>50</v>
      </c>
      <c r="B179" s="177">
        <v>32</v>
      </c>
      <c r="C179" s="100">
        <v>904</v>
      </c>
      <c r="D179" s="100" t="s">
        <v>34</v>
      </c>
      <c r="E179" s="100" t="s">
        <v>94</v>
      </c>
      <c r="F179" s="100">
        <v>851</v>
      </c>
      <c r="G179" s="100">
        <v>17291</v>
      </c>
      <c r="H179" s="237">
        <f>H39</f>
        <v>12000000</v>
      </c>
      <c r="I179" s="237">
        <f>I39</f>
        <v>12000000</v>
      </c>
      <c r="J179" s="101">
        <f>J39</f>
        <v>12000000</v>
      </c>
    </row>
    <row r="180" spans="1:10" ht="15" customHeight="1">
      <c r="A180" s="99" t="s">
        <v>52</v>
      </c>
      <c r="B180" s="177">
        <v>33</v>
      </c>
      <c r="C180" s="100">
        <v>904</v>
      </c>
      <c r="D180" s="100" t="s">
        <v>34</v>
      </c>
      <c r="E180" s="100" t="s">
        <v>94</v>
      </c>
      <c r="F180" s="100">
        <v>853</v>
      </c>
      <c r="G180" s="100">
        <v>17292</v>
      </c>
      <c r="H180" s="237">
        <f>H41</f>
        <v>0</v>
      </c>
      <c r="I180" s="237">
        <f>I41</f>
        <v>0</v>
      </c>
      <c r="J180" s="101">
        <f>J41</f>
        <v>0</v>
      </c>
    </row>
    <row r="181" spans="1:10" ht="15" customHeight="1">
      <c r="A181" s="69" t="s">
        <v>29</v>
      </c>
      <c r="B181" s="172">
        <v>34</v>
      </c>
      <c r="C181" s="66">
        <v>904</v>
      </c>
      <c r="D181" s="66" t="s">
        <v>34</v>
      </c>
      <c r="E181" s="66" t="s">
        <v>83</v>
      </c>
      <c r="F181" s="66">
        <v>244</v>
      </c>
      <c r="G181" s="66">
        <v>17300</v>
      </c>
      <c r="H181" s="234">
        <f>H182+H189</f>
        <v>16898747</v>
      </c>
      <c r="I181" s="234">
        <f>I182+I189</f>
        <v>5908747</v>
      </c>
      <c r="J181" s="70">
        <f>J182+J189</f>
        <v>5908747</v>
      </c>
    </row>
    <row r="182" spans="1:10" ht="15" customHeight="1">
      <c r="A182" s="69" t="s">
        <v>71</v>
      </c>
      <c r="B182" s="172">
        <v>35</v>
      </c>
      <c r="C182" s="66">
        <v>904</v>
      </c>
      <c r="D182" s="66" t="s">
        <v>34</v>
      </c>
      <c r="E182" s="66" t="s">
        <v>83</v>
      </c>
      <c r="F182" s="66">
        <v>244</v>
      </c>
      <c r="G182" s="66">
        <v>17310</v>
      </c>
      <c r="H182" s="234">
        <f>H183+H184+H185</f>
        <v>398974</v>
      </c>
      <c r="I182" s="234">
        <f>I183+I184+I185</f>
        <v>398974</v>
      </c>
      <c r="J182" s="70">
        <f>J183+J184+J185</f>
        <v>398974</v>
      </c>
    </row>
    <row r="183" spans="1:10" ht="21.75" customHeight="1">
      <c r="A183" s="12" t="s">
        <v>42</v>
      </c>
      <c r="B183" s="172">
        <v>36</v>
      </c>
      <c r="C183" s="72">
        <v>904</v>
      </c>
      <c r="D183" s="72" t="s">
        <v>34</v>
      </c>
      <c r="E183" s="72" t="s">
        <v>94</v>
      </c>
      <c r="F183" s="72">
        <v>244</v>
      </c>
      <c r="G183" s="72">
        <v>17310</v>
      </c>
      <c r="H183" s="235">
        <f>H43</f>
        <v>0</v>
      </c>
      <c r="I183" s="235">
        <f>I43</f>
        <v>0</v>
      </c>
      <c r="J183" s="73">
        <f>J43</f>
        <v>0</v>
      </c>
    </row>
    <row r="184" spans="1:10" ht="15" customHeight="1">
      <c r="A184" s="76" t="s">
        <v>45</v>
      </c>
      <c r="B184" s="238">
        <v>37</v>
      </c>
      <c r="C184" s="72">
        <v>904</v>
      </c>
      <c r="D184" s="72" t="s">
        <v>34</v>
      </c>
      <c r="E184" s="72" t="s">
        <v>98</v>
      </c>
      <c r="F184" s="72">
        <v>244</v>
      </c>
      <c r="G184" s="72">
        <v>17310</v>
      </c>
      <c r="H184" s="235">
        <f>H97</f>
        <v>398974</v>
      </c>
      <c r="I184" s="235">
        <f>I97</f>
        <v>398974</v>
      </c>
      <c r="J184" s="73">
        <f>J97</f>
        <v>398974</v>
      </c>
    </row>
    <row r="185" spans="1:10" ht="15" customHeight="1" thickBot="1">
      <c r="A185" s="114" t="s">
        <v>72</v>
      </c>
      <c r="B185" s="196">
        <v>38</v>
      </c>
      <c r="C185" s="239">
        <v>904</v>
      </c>
      <c r="D185" s="239" t="s">
        <v>34</v>
      </c>
      <c r="E185" s="239" t="s">
        <v>56</v>
      </c>
      <c r="F185" s="239">
        <v>244</v>
      </c>
      <c r="G185" s="239">
        <v>17310</v>
      </c>
      <c r="H185" s="240">
        <v>0</v>
      </c>
      <c r="I185" s="240">
        <v>0</v>
      </c>
      <c r="J185" s="241">
        <v>0</v>
      </c>
    </row>
    <row r="186" spans="1:8" ht="15" customHeight="1">
      <c r="A186" s="230"/>
      <c r="B186" s="231"/>
      <c r="C186" s="232"/>
      <c r="D186" s="232"/>
      <c r="E186" s="232"/>
      <c r="F186" s="232"/>
      <c r="G186" s="232"/>
      <c r="H186" s="233"/>
    </row>
    <row r="187" spans="1:10" ht="15" customHeight="1">
      <c r="A187" s="230"/>
      <c r="B187" s="231"/>
      <c r="C187" s="232"/>
      <c r="D187" s="232"/>
      <c r="E187" s="232"/>
      <c r="F187" s="232"/>
      <c r="G187" s="232"/>
      <c r="H187" s="233"/>
      <c r="I187" s="84" t="s">
        <v>76</v>
      </c>
      <c r="J187" s="85" t="s">
        <v>80</v>
      </c>
    </row>
    <row r="188" spans="1:8" ht="15" customHeight="1" thickBot="1">
      <c r="A188" s="230"/>
      <c r="B188" s="231"/>
      <c r="C188" s="232"/>
      <c r="D188" s="232"/>
      <c r="E188" s="232"/>
      <c r="F188" s="232"/>
      <c r="G188" s="232"/>
      <c r="H188" s="233"/>
    </row>
    <row r="189" spans="1:10" ht="15" customHeight="1">
      <c r="A189" s="20" t="s">
        <v>31</v>
      </c>
      <c r="B189" s="243">
        <v>39</v>
      </c>
      <c r="C189" s="67">
        <v>904</v>
      </c>
      <c r="D189" s="67" t="s">
        <v>34</v>
      </c>
      <c r="E189" s="67" t="s">
        <v>83</v>
      </c>
      <c r="F189" s="67">
        <v>244</v>
      </c>
      <c r="G189" s="67">
        <v>17340</v>
      </c>
      <c r="H189" s="244">
        <f>SUM(H190:H196)</f>
        <v>16499773</v>
      </c>
      <c r="I189" s="244">
        <f>SUM(I190:I196)</f>
        <v>5509773</v>
      </c>
      <c r="J189" s="68">
        <f>SUM(J190:J196)</f>
        <v>5509773</v>
      </c>
    </row>
    <row r="190" spans="1:10" ht="15" customHeight="1">
      <c r="A190" s="71" t="s">
        <v>151</v>
      </c>
      <c r="B190" s="174">
        <v>40</v>
      </c>
      <c r="C190" s="72">
        <v>904</v>
      </c>
      <c r="D190" s="72" t="s">
        <v>34</v>
      </c>
      <c r="E190" s="72" t="s">
        <v>150</v>
      </c>
      <c r="F190" s="72">
        <v>244</v>
      </c>
      <c r="G190" s="72">
        <v>17346</v>
      </c>
      <c r="H190" s="235">
        <f>H118</f>
        <v>10990000</v>
      </c>
      <c r="I190" s="235">
        <f>I45</f>
        <v>0</v>
      </c>
      <c r="J190" s="73">
        <f>J45</f>
        <v>0</v>
      </c>
    </row>
    <row r="191" spans="1:10" ht="15" customHeight="1">
      <c r="A191" s="71" t="s">
        <v>73</v>
      </c>
      <c r="B191" s="194">
        <v>41</v>
      </c>
      <c r="C191" s="72">
        <v>904</v>
      </c>
      <c r="D191" s="72" t="s">
        <v>34</v>
      </c>
      <c r="E191" s="72" t="s">
        <v>98</v>
      </c>
      <c r="F191" s="72">
        <v>244</v>
      </c>
      <c r="G191" s="72">
        <v>17346</v>
      </c>
      <c r="H191" s="235">
        <f>H99</f>
        <v>305026</v>
      </c>
      <c r="I191" s="235">
        <f>I99</f>
        <v>305026</v>
      </c>
      <c r="J191" s="73">
        <f>J99</f>
        <v>305026</v>
      </c>
    </row>
    <row r="192" spans="1:10" ht="15" customHeight="1">
      <c r="A192" s="71" t="s">
        <v>91</v>
      </c>
      <c r="B192" s="174">
        <v>42</v>
      </c>
      <c r="C192" s="72">
        <v>904</v>
      </c>
      <c r="D192" s="72" t="s">
        <v>34</v>
      </c>
      <c r="E192" s="72" t="s">
        <v>94</v>
      </c>
      <c r="F192" s="72">
        <v>244</v>
      </c>
      <c r="G192" s="72">
        <v>17346</v>
      </c>
      <c r="H192" s="235">
        <f aca="true" t="shared" si="8" ref="H192:J196">H46</f>
        <v>0</v>
      </c>
      <c r="I192" s="235">
        <f t="shared" si="8"/>
        <v>0</v>
      </c>
      <c r="J192" s="73">
        <f t="shared" si="8"/>
        <v>0</v>
      </c>
    </row>
    <row r="193" spans="1:10" ht="15" customHeight="1">
      <c r="A193" s="71" t="s">
        <v>33</v>
      </c>
      <c r="B193" s="174">
        <v>43</v>
      </c>
      <c r="C193" s="72">
        <v>904</v>
      </c>
      <c r="D193" s="72" t="s">
        <v>34</v>
      </c>
      <c r="E193" s="72" t="s">
        <v>94</v>
      </c>
      <c r="F193" s="72">
        <v>244</v>
      </c>
      <c r="G193" s="72">
        <v>17342</v>
      </c>
      <c r="H193" s="235">
        <f t="shared" si="8"/>
        <v>5204747</v>
      </c>
      <c r="I193" s="235">
        <f t="shared" si="8"/>
        <v>5204747</v>
      </c>
      <c r="J193" s="73">
        <f t="shared" si="8"/>
        <v>5204747</v>
      </c>
    </row>
    <row r="194" spans="1:10" ht="15" customHeight="1">
      <c r="A194" s="71" t="s">
        <v>90</v>
      </c>
      <c r="B194" s="174">
        <v>44</v>
      </c>
      <c r="C194" s="72">
        <v>904</v>
      </c>
      <c r="D194" s="72" t="s">
        <v>34</v>
      </c>
      <c r="E194" s="72" t="s">
        <v>94</v>
      </c>
      <c r="F194" s="72">
        <v>244</v>
      </c>
      <c r="G194" s="72">
        <v>17341</v>
      </c>
      <c r="H194" s="235">
        <f t="shared" si="8"/>
        <v>0</v>
      </c>
      <c r="I194" s="235">
        <f t="shared" si="8"/>
        <v>0</v>
      </c>
      <c r="J194" s="73">
        <f t="shared" si="8"/>
        <v>0</v>
      </c>
    </row>
    <row r="195" spans="1:10" ht="15" customHeight="1">
      <c r="A195" s="71" t="s">
        <v>49</v>
      </c>
      <c r="B195" s="174">
        <v>45</v>
      </c>
      <c r="C195" s="72">
        <v>904</v>
      </c>
      <c r="D195" s="72" t="s">
        <v>34</v>
      </c>
      <c r="E195" s="72" t="s">
        <v>94</v>
      </c>
      <c r="F195" s="72">
        <v>244</v>
      </c>
      <c r="G195" s="72">
        <v>17345</v>
      </c>
      <c r="H195" s="235">
        <f t="shared" si="8"/>
        <v>0</v>
      </c>
      <c r="I195" s="235">
        <f t="shared" si="8"/>
        <v>0</v>
      </c>
      <c r="J195" s="73">
        <f t="shared" si="8"/>
        <v>0</v>
      </c>
    </row>
    <row r="196" spans="1:10" ht="15" customHeight="1" thickBot="1">
      <c r="A196" s="114" t="s">
        <v>92</v>
      </c>
      <c r="B196" s="181">
        <v>46</v>
      </c>
      <c r="C196" s="245">
        <v>904</v>
      </c>
      <c r="D196" s="245" t="s">
        <v>34</v>
      </c>
      <c r="E196" s="245" t="s">
        <v>94</v>
      </c>
      <c r="F196" s="245">
        <v>244</v>
      </c>
      <c r="G196" s="245">
        <v>17349</v>
      </c>
      <c r="H196" s="246">
        <f t="shared" si="8"/>
        <v>0</v>
      </c>
      <c r="I196" s="246">
        <f t="shared" si="8"/>
        <v>0</v>
      </c>
      <c r="J196" s="247">
        <f t="shared" si="8"/>
        <v>0</v>
      </c>
    </row>
    <row r="200" spans="1:8" ht="29.25" customHeight="1">
      <c r="A200" s="250" t="s">
        <v>117</v>
      </c>
      <c r="B200" s="248"/>
      <c r="C200" s="24"/>
      <c r="D200" s="24"/>
      <c r="E200" s="24"/>
      <c r="F200" s="250" t="s">
        <v>110</v>
      </c>
      <c r="G200" s="249"/>
      <c r="H200" s="88"/>
    </row>
    <row r="201" spans="1:8" ht="15">
      <c r="A201" s="248"/>
      <c r="B201" s="248"/>
      <c r="C201" s="24" t="s">
        <v>13</v>
      </c>
      <c r="D201" s="24" t="s">
        <v>115</v>
      </c>
      <c r="E201" s="24"/>
      <c r="F201" s="24" t="s">
        <v>116</v>
      </c>
      <c r="G201" s="249"/>
      <c r="H201" s="102"/>
    </row>
    <row r="202" spans="1:8" ht="15">
      <c r="A202" s="248"/>
      <c r="B202" s="248"/>
      <c r="C202" s="24"/>
      <c r="D202" s="24"/>
      <c r="E202" s="24"/>
      <c r="F202" s="24"/>
      <c r="G202" s="249"/>
      <c r="H202" s="102"/>
    </row>
    <row r="203" spans="1:8" ht="15">
      <c r="A203" s="248"/>
      <c r="B203" s="248"/>
      <c r="C203" s="24"/>
      <c r="D203" s="24"/>
      <c r="E203" s="24"/>
      <c r="F203" s="24"/>
      <c r="G203" s="249"/>
      <c r="H203" s="102"/>
    </row>
    <row r="204" spans="1:7" ht="29.25" customHeight="1">
      <c r="A204" s="8" t="s">
        <v>140</v>
      </c>
      <c r="B204" s="250"/>
      <c r="C204" s="250"/>
      <c r="D204" s="250"/>
      <c r="E204" s="250"/>
      <c r="F204" s="24"/>
      <c r="G204" s="24"/>
    </row>
    <row r="205" spans="1:7" ht="12.75">
      <c r="A205" s="24" t="s">
        <v>118</v>
      </c>
      <c r="B205" s="24"/>
      <c r="C205" s="24"/>
      <c r="D205" s="24"/>
      <c r="E205" s="24"/>
      <c r="F205" s="24"/>
      <c r="G205" s="24"/>
    </row>
    <row r="206" spans="1:7" ht="15">
      <c r="A206" s="251"/>
      <c r="B206" s="251"/>
      <c r="C206" s="24"/>
      <c r="D206" s="24"/>
      <c r="E206" s="24"/>
      <c r="F206" s="24"/>
      <c r="G206" s="24"/>
    </row>
    <row r="207" spans="1:7" ht="12.75">
      <c r="A207" s="252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52" t="s">
        <v>74</v>
      </c>
      <c r="B211" s="24"/>
      <c r="C211" s="24"/>
      <c r="D211" s="24"/>
      <c r="E211" s="24"/>
      <c r="F211" s="24"/>
      <c r="G211" s="24"/>
    </row>
    <row r="212" spans="1:7" ht="12.75">
      <c r="A212" s="24" t="s">
        <v>148</v>
      </c>
      <c r="B212" s="24"/>
      <c r="C212" s="24"/>
      <c r="D212" s="24"/>
      <c r="E212" s="24"/>
      <c r="F212" s="24"/>
      <c r="G212" s="24"/>
    </row>
    <row r="213" spans="1:10" ht="12.75">
      <c r="A213" s="24"/>
      <c r="B213" s="24"/>
      <c r="C213" s="24"/>
      <c r="D213" s="24"/>
      <c r="E213" s="24"/>
      <c r="F213" s="24"/>
      <c r="G213" s="249"/>
      <c r="H213" s="88"/>
      <c r="I213" s="84" t="s">
        <v>76</v>
      </c>
      <c r="J213" s="85" t="s">
        <v>81</v>
      </c>
    </row>
    <row r="214" spans="1:10" ht="12.75">
      <c r="A214" s="24"/>
      <c r="B214" s="24"/>
      <c r="C214" s="24"/>
      <c r="D214" s="24"/>
      <c r="E214" s="24"/>
      <c r="F214" s="24"/>
      <c r="G214" s="249"/>
      <c r="H214" s="88"/>
      <c r="I214" s="84" t="s">
        <v>77</v>
      </c>
      <c r="J214" s="85" t="s">
        <v>82</v>
      </c>
    </row>
  </sheetData>
  <sheetProtection/>
  <mergeCells count="50">
    <mergeCell ref="B54:B55"/>
    <mergeCell ref="C54:F54"/>
    <mergeCell ref="G54:G55"/>
    <mergeCell ref="A52:J52"/>
    <mergeCell ref="A17:J17"/>
    <mergeCell ref="A6:H6"/>
    <mergeCell ref="A7:H7"/>
    <mergeCell ref="A9:F9"/>
    <mergeCell ref="A176:A177"/>
    <mergeCell ref="B176:B177"/>
    <mergeCell ref="C19:F19"/>
    <mergeCell ref="G19:G20"/>
    <mergeCell ref="B19:B20"/>
    <mergeCell ref="A54:A55"/>
    <mergeCell ref="A79:J79"/>
    <mergeCell ref="A3:C3"/>
    <mergeCell ref="A4:C4"/>
    <mergeCell ref="G1:J1"/>
    <mergeCell ref="G2:J2"/>
    <mergeCell ref="G3:J3"/>
    <mergeCell ref="G4:J4"/>
    <mergeCell ref="A5:C5"/>
    <mergeCell ref="A19:A20"/>
    <mergeCell ref="G5:J5"/>
    <mergeCell ref="A141:A142"/>
    <mergeCell ref="B141:B142"/>
    <mergeCell ref="C141:F141"/>
    <mergeCell ref="G141:G142"/>
    <mergeCell ref="A139:J139"/>
    <mergeCell ref="A64:J64"/>
    <mergeCell ref="A66:A67"/>
    <mergeCell ref="B66:B67"/>
    <mergeCell ref="C66:F66"/>
    <mergeCell ref="G66:G67"/>
    <mergeCell ref="C125:F125"/>
    <mergeCell ref="A103:A104"/>
    <mergeCell ref="B103:B104"/>
    <mergeCell ref="C103:F103"/>
    <mergeCell ref="G103:G104"/>
    <mergeCell ref="A101:J101"/>
    <mergeCell ref="G125:G126"/>
    <mergeCell ref="A81:A82"/>
    <mergeCell ref="B81:B82"/>
    <mergeCell ref="C81:F81"/>
    <mergeCell ref="G81:G82"/>
    <mergeCell ref="B132:B133"/>
    <mergeCell ref="A132:A133"/>
    <mergeCell ref="A123:J123"/>
    <mergeCell ref="A125:A126"/>
    <mergeCell ref="B125:B126"/>
  </mergeCells>
  <hyperlinks>
    <hyperlink ref="C68" r:id="rId1" display="garantf1://70192486.12000/"/>
    <hyperlink ref="C104" r:id="rId2" display="garantf1://70192486.12000/"/>
    <hyperlink ref="C126" r:id="rId3" display="garantf1://70192486.12000/"/>
  </hyperlinks>
  <printOptions/>
  <pageMargins left="0.25" right="0.25" top="0.75" bottom="0.75" header="0.3" footer="0.3"/>
  <pageSetup fitToHeight="0" fitToWidth="1" horizontalDpi="600" verticalDpi="600" orientation="portrait" paperSize="9" scale="64" r:id="rId4"/>
  <rowBreaks count="3" manualBreakCount="3">
    <brk id="63" max="9" man="1"/>
    <brk id="121" max="9" man="1"/>
    <brk id="1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"/>
  <sheetViews>
    <sheetView view="pageBreakPreview" zoomScaleSheetLayoutView="100" zoomScalePageLayoutView="0" workbookViewId="0" topLeftCell="A4">
      <selection activeCell="J116" sqref="J116"/>
    </sheetView>
  </sheetViews>
  <sheetFormatPr defaultColWidth="9.140625" defaultRowHeight="12.75"/>
  <cols>
    <col min="1" max="1" width="46.7109375" style="0" customWidth="1"/>
    <col min="2" max="2" width="5.57421875" style="0" customWidth="1"/>
    <col min="4" max="4" width="8.8515625" style="0" customWidth="1"/>
    <col min="5" max="5" width="16.140625" style="0" customWidth="1"/>
    <col min="6" max="6" width="10.57421875" style="0" customWidth="1"/>
    <col min="7" max="7" width="12.421875" style="0" customWidth="1"/>
    <col min="8" max="8" width="17.140625" style="0" customWidth="1"/>
    <col min="9" max="9" width="15.57421875" style="0" customWidth="1"/>
  </cols>
  <sheetData>
    <row r="1" spans="5:8" ht="30.75" customHeight="1">
      <c r="E1" s="291" t="s">
        <v>57</v>
      </c>
      <c r="F1" s="324"/>
      <c r="G1" s="324"/>
      <c r="H1" s="324"/>
    </row>
    <row r="2" spans="1:8" ht="12.75">
      <c r="A2" s="23" t="s">
        <v>58</v>
      </c>
      <c r="B2" s="23"/>
      <c r="C2" s="23"/>
      <c r="E2" s="325" t="s">
        <v>59</v>
      </c>
      <c r="F2" s="326"/>
      <c r="G2" s="326"/>
      <c r="H2" s="326"/>
    </row>
    <row r="3" spans="1:8" ht="24.75" customHeight="1">
      <c r="A3" s="289" t="s">
        <v>111</v>
      </c>
      <c r="B3" s="289"/>
      <c r="C3" s="289"/>
      <c r="E3" s="327" t="s">
        <v>84</v>
      </c>
      <c r="F3" s="328"/>
      <c r="G3" s="328"/>
      <c r="H3" s="328"/>
    </row>
    <row r="4" spans="1:8" ht="12.75">
      <c r="A4" s="290" t="s">
        <v>123</v>
      </c>
      <c r="B4" s="290"/>
      <c r="C4" s="290"/>
      <c r="E4" s="329" t="s">
        <v>110</v>
      </c>
      <c r="F4" s="330"/>
      <c r="G4" s="330"/>
      <c r="H4" s="330"/>
    </row>
    <row r="5" spans="1:8" ht="12.75">
      <c r="A5" s="298" t="s">
        <v>153</v>
      </c>
      <c r="B5" s="298"/>
      <c r="C5" s="298"/>
      <c r="E5" s="321" t="s">
        <v>154</v>
      </c>
      <c r="F5" s="322"/>
      <c r="G5" s="322"/>
      <c r="H5" s="322"/>
    </row>
    <row r="6" spans="1:8" ht="27.75" customHeight="1">
      <c r="A6" s="301" t="s">
        <v>155</v>
      </c>
      <c r="B6" s="301"/>
      <c r="C6" s="302"/>
      <c r="D6" s="302"/>
      <c r="E6" s="302"/>
      <c r="F6" s="302"/>
      <c r="G6" s="302"/>
      <c r="H6" s="302"/>
    </row>
    <row r="7" spans="1:8" ht="15.75">
      <c r="A7" s="323"/>
      <c r="B7" s="323"/>
      <c r="C7" s="323"/>
      <c r="D7" s="323"/>
      <c r="E7" s="323"/>
      <c r="F7" s="323"/>
      <c r="G7" s="323"/>
      <c r="H7" s="323"/>
    </row>
    <row r="8" spans="1:8" ht="7.5" customHeight="1">
      <c r="A8" s="24"/>
      <c r="B8" s="24"/>
      <c r="C8" s="24"/>
      <c r="D8" s="24"/>
      <c r="E8" s="24"/>
      <c r="F8" s="24"/>
      <c r="G8" s="29"/>
      <c r="H8" s="64" t="s">
        <v>0</v>
      </c>
    </row>
    <row r="9" spans="1:8" ht="12.75">
      <c r="A9" s="304" t="s">
        <v>156</v>
      </c>
      <c r="B9" s="304"/>
      <c r="C9" s="302"/>
      <c r="D9" s="302"/>
      <c r="E9" s="302"/>
      <c r="F9" s="302"/>
      <c r="G9" s="63" t="s">
        <v>64</v>
      </c>
      <c r="H9" s="64">
        <v>501012</v>
      </c>
    </row>
    <row r="10" spans="1:8" ht="7.5" customHeight="1">
      <c r="A10" s="24"/>
      <c r="B10" s="24"/>
      <c r="C10" s="24"/>
      <c r="D10" s="24"/>
      <c r="E10" s="24"/>
      <c r="F10" s="24"/>
      <c r="G10" s="61" t="s">
        <v>1</v>
      </c>
      <c r="H10" s="62"/>
    </row>
    <row r="11" spans="1:8" ht="14.25">
      <c r="A11" s="25" t="s">
        <v>85</v>
      </c>
      <c r="B11" s="25"/>
      <c r="C11" s="25"/>
      <c r="D11" s="25"/>
      <c r="E11" s="25"/>
      <c r="F11" s="25"/>
      <c r="G11" s="61" t="s">
        <v>2</v>
      </c>
      <c r="H11" s="62"/>
    </row>
    <row r="12" spans="1:8" ht="12.75">
      <c r="A12" s="26" t="s">
        <v>60</v>
      </c>
      <c r="B12" s="26"/>
      <c r="C12" s="26"/>
      <c r="D12" s="26"/>
      <c r="E12" s="26"/>
      <c r="F12" s="26"/>
      <c r="G12" s="61" t="s">
        <v>3</v>
      </c>
      <c r="H12" s="62"/>
    </row>
    <row r="13" spans="1:8" ht="13.5" customHeight="1">
      <c r="A13" s="26" t="s">
        <v>61</v>
      </c>
      <c r="B13" s="26"/>
      <c r="C13" s="26"/>
      <c r="D13" s="26"/>
      <c r="E13" s="26"/>
      <c r="F13" s="26"/>
      <c r="G13" s="61" t="s">
        <v>4</v>
      </c>
      <c r="H13" s="62"/>
    </row>
    <row r="14" spans="1:8" ht="12.75">
      <c r="A14" s="26" t="s">
        <v>62</v>
      </c>
      <c r="B14" s="26"/>
      <c r="C14" s="26"/>
      <c r="D14" s="26"/>
      <c r="E14" s="26"/>
      <c r="F14" s="26"/>
      <c r="G14" s="61" t="s">
        <v>6</v>
      </c>
      <c r="H14" s="64">
        <v>383</v>
      </c>
    </row>
    <row r="15" spans="1:8" ht="13.5" customHeight="1">
      <c r="A15" s="26" t="s">
        <v>5</v>
      </c>
      <c r="B15" s="26"/>
      <c r="C15" s="26"/>
      <c r="D15" s="26"/>
      <c r="E15" s="26"/>
      <c r="F15" s="26"/>
      <c r="G15" s="27"/>
      <c r="H15" s="29"/>
    </row>
    <row r="16" spans="1:8" ht="9.75" customHeight="1">
      <c r="A16" s="129"/>
      <c r="B16" s="129"/>
      <c r="C16" s="129"/>
      <c r="D16" s="129"/>
      <c r="E16" s="129"/>
      <c r="F16" s="129"/>
      <c r="G16" s="27"/>
      <c r="H16" s="29"/>
    </row>
    <row r="17" spans="1:8" ht="26.25" customHeight="1" hidden="1">
      <c r="A17" s="285" t="s">
        <v>122</v>
      </c>
      <c r="B17" s="285"/>
      <c r="C17" s="286"/>
      <c r="D17" s="286"/>
      <c r="E17" s="286"/>
      <c r="F17" s="286"/>
      <c r="G17" s="285"/>
      <c r="H17" s="287"/>
    </row>
    <row r="18" spans="1:8" ht="12" customHeight="1" hidden="1" thickBot="1">
      <c r="A18" s="24"/>
      <c r="B18" s="24"/>
      <c r="C18" s="24"/>
      <c r="D18" s="24"/>
      <c r="E18" s="24"/>
      <c r="F18" s="24"/>
      <c r="G18" s="28"/>
      <c r="H18" s="30"/>
    </row>
    <row r="19" spans="1:8" ht="15" customHeight="1" hidden="1">
      <c r="A19" s="308" t="s">
        <v>7</v>
      </c>
      <c r="B19" s="310" t="s">
        <v>65</v>
      </c>
      <c r="C19" s="269" t="s">
        <v>8</v>
      </c>
      <c r="D19" s="269"/>
      <c r="E19" s="269"/>
      <c r="F19" s="269"/>
      <c r="G19" s="270" t="s">
        <v>66</v>
      </c>
      <c r="H19" s="42" t="s">
        <v>113</v>
      </c>
    </row>
    <row r="20" spans="1:8" ht="15" customHeight="1" hidden="1" thickBot="1">
      <c r="A20" s="309"/>
      <c r="B20" s="311"/>
      <c r="C20" s="41" t="s">
        <v>9</v>
      </c>
      <c r="D20" s="40" t="s">
        <v>10</v>
      </c>
      <c r="E20" s="40" t="s">
        <v>11</v>
      </c>
      <c r="F20" s="40" t="s">
        <v>12</v>
      </c>
      <c r="G20" s="312"/>
      <c r="H20" s="43" t="s">
        <v>63</v>
      </c>
    </row>
    <row r="21" spans="1:8" ht="15" customHeight="1" hidden="1" thickBot="1">
      <c r="A21" s="55">
        <v>1</v>
      </c>
      <c r="B21" s="56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58">
        <v>8</v>
      </c>
    </row>
    <row r="22" spans="1:9" ht="15" customHeight="1" hidden="1">
      <c r="A22" s="94" t="s">
        <v>14</v>
      </c>
      <c r="B22" s="80">
        <v>1</v>
      </c>
      <c r="C22" s="33">
        <v>904</v>
      </c>
      <c r="D22" s="33" t="s">
        <v>34</v>
      </c>
      <c r="E22" s="35" t="s">
        <v>93</v>
      </c>
      <c r="F22" s="35"/>
      <c r="G22" s="35">
        <v>17000</v>
      </c>
      <c r="H22" s="36">
        <f>H23+H26+H39+H42+H41</f>
        <v>0</v>
      </c>
      <c r="I22" s="15"/>
    </row>
    <row r="23" spans="1:8" ht="15" customHeight="1" hidden="1">
      <c r="A23" s="5" t="s">
        <v>17</v>
      </c>
      <c r="B23" s="81">
        <v>2</v>
      </c>
      <c r="C23" s="34">
        <v>904</v>
      </c>
      <c r="D23" s="34" t="s">
        <v>34</v>
      </c>
      <c r="E23" s="34" t="s">
        <v>94</v>
      </c>
      <c r="F23" s="34">
        <v>112</v>
      </c>
      <c r="G23" s="34">
        <v>17212</v>
      </c>
      <c r="H23" s="37">
        <f>H24+H25</f>
        <v>0</v>
      </c>
    </row>
    <row r="24" spans="1:8" ht="20.25" customHeight="1" hidden="1">
      <c r="A24" s="4" t="s">
        <v>18</v>
      </c>
      <c r="B24" s="82">
        <v>3</v>
      </c>
      <c r="C24" s="38">
        <v>904</v>
      </c>
      <c r="D24" s="38" t="s">
        <v>34</v>
      </c>
      <c r="E24" s="38" t="s">
        <v>94</v>
      </c>
      <c r="F24" s="38">
        <v>112</v>
      </c>
      <c r="G24" s="38">
        <v>17212</v>
      </c>
      <c r="H24" s="39">
        <v>0</v>
      </c>
    </row>
    <row r="25" spans="1:8" ht="15" customHeight="1" hidden="1">
      <c r="A25" s="4" t="s">
        <v>19</v>
      </c>
      <c r="B25" s="82">
        <v>4</v>
      </c>
      <c r="C25" s="38">
        <v>904</v>
      </c>
      <c r="D25" s="38" t="s">
        <v>34</v>
      </c>
      <c r="E25" s="38" t="s">
        <v>94</v>
      </c>
      <c r="F25" s="38">
        <v>112</v>
      </c>
      <c r="G25" s="38">
        <v>17214</v>
      </c>
      <c r="H25" s="39">
        <v>0</v>
      </c>
    </row>
    <row r="26" spans="1:8" ht="15" customHeight="1" hidden="1">
      <c r="A26" s="5" t="s">
        <v>20</v>
      </c>
      <c r="B26" s="81">
        <v>5</v>
      </c>
      <c r="C26" s="34">
        <v>904</v>
      </c>
      <c r="D26" s="34" t="s">
        <v>34</v>
      </c>
      <c r="E26" s="34" t="s">
        <v>94</v>
      </c>
      <c r="F26" s="34">
        <v>244</v>
      </c>
      <c r="G26" s="34">
        <v>17220</v>
      </c>
      <c r="H26" s="37">
        <f>H27+H28+H31+H34</f>
        <v>0</v>
      </c>
    </row>
    <row r="27" spans="1:8" ht="15" customHeight="1" hidden="1">
      <c r="A27" s="4" t="s">
        <v>36</v>
      </c>
      <c r="B27" s="82">
        <v>6</v>
      </c>
      <c r="C27" s="38">
        <v>904</v>
      </c>
      <c r="D27" s="38" t="s">
        <v>34</v>
      </c>
      <c r="E27" s="38" t="s">
        <v>94</v>
      </c>
      <c r="F27" s="38">
        <v>244</v>
      </c>
      <c r="G27" s="38">
        <v>17221</v>
      </c>
      <c r="H27" s="39">
        <v>0</v>
      </c>
    </row>
    <row r="28" spans="1:8" ht="15" customHeight="1" hidden="1">
      <c r="A28" s="5" t="s">
        <v>21</v>
      </c>
      <c r="B28" s="81">
        <v>7</v>
      </c>
      <c r="C28" s="34">
        <v>904</v>
      </c>
      <c r="D28" s="34" t="s">
        <v>34</v>
      </c>
      <c r="E28" s="34" t="s">
        <v>94</v>
      </c>
      <c r="F28" s="34">
        <v>244</v>
      </c>
      <c r="G28" s="34">
        <v>17222</v>
      </c>
      <c r="H28" s="37">
        <f>H29+H30</f>
        <v>0</v>
      </c>
    </row>
    <row r="29" spans="1:8" ht="21.75" customHeight="1" hidden="1">
      <c r="A29" s="4" t="s">
        <v>22</v>
      </c>
      <c r="B29" s="82">
        <v>8</v>
      </c>
      <c r="C29" s="38">
        <v>904</v>
      </c>
      <c r="D29" s="38" t="s">
        <v>34</v>
      </c>
      <c r="E29" s="38" t="s">
        <v>94</v>
      </c>
      <c r="F29" s="38">
        <v>112</v>
      </c>
      <c r="G29" s="38">
        <v>17222</v>
      </c>
      <c r="H29" s="39">
        <v>0</v>
      </c>
    </row>
    <row r="30" spans="1:8" ht="15" customHeight="1" hidden="1">
      <c r="A30" s="4" t="s">
        <v>37</v>
      </c>
      <c r="B30" s="82">
        <v>9</v>
      </c>
      <c r="C30" s="38">
        <v>904</v>
      </c>
      <c r="D30" s="38" t="s">
        <v>34</v>
      </c>
      <c r="E30" s="38" t="s">
        <v>94</v>
      </c>
      <c r="F30" s="38">
        <v>244</v>
      </c>
      <c r="G30" s="38">
        <v>17222</v>
      </c>
      <c r="H30" s="39">
        <v>0</v>
      </c>
    </row>
    <row r="31" spans="1:8" ht="15" customHeight="1" hidden="1">
      <c r="A31" s="5" t="s">
        <v>40</v>
      </c>
      <c r="B31" s="81">
        <v>10</v>
      </c>
      <c r="C31" s="34">
        <v>904</v>
      </c>
      <c r="D31" s="34" t="s">
        <v>34</v>
      </c>
      <c r="E31" s="34" t="s">
        <v>94</v>
      </c>
      <c r="F31" s="34">
        <v>244</v>
      </c>
      <c r="G31" s="34">
        <v>17225</v>
      </c>
      <c r="H31" s="37">
        <f>H32+H33</f>
        <v>0</v>
      </c>
    </row>
    <row r="32" spans="1:8" ht="15" customHeight="1" hidden="1">
      <c r="A32" s="4" t="s">
        <v>39</v>
      </c>
      <c r="B32" s="82">
        <v>11</v>
      </c>
      <c r="C32" s="38">
        <v>904</v>
      </c>
      <c r="D32" s="38" t="s">
        <v>34</v>
      </c>
      <c r="E32" s="38" t="s">
        <v>97</v>
      </c>
      <c r="F32" s="38">
        <v>244</v>
      </c>
      <c r="G32" s="38">
        <v>17225</v>
      </c>
      <c r="H32" s="39">
        <v>0</v>
      </c>
    </row>
    <row r="33" spans="1:8" ht="15" customHeight="1" hidden="1">
      <c r="A33" s="4" t="s">
        <v>41</v>
      </c>
      <c r="B33" s="82">
        <v>12</v>
      </c>
      <c r="C33" s="38">
        <v>904</v>
      </c>
      <c r="D33" s="38" t="s">
        <v>34</v>
      </c>
      <c r="E33" s="38" t="s">
        <v>94</v>
      </c>
      <c r="F33" s="38">
        <v>244</v>
      </c>
      <c r="G33" s="38">
        <v>17225</v>
      </c>
      <c r="H33" s="39">
        <v>0</v>
      </c>
    </row>
    <row r="34" spans="1:8" ht="15" customHeight="1" hidden="1">
      <c r="A34" s="5" t="s">
        <v>24</v>
      </c>
      <c r="B34" s="81">
        <v>13</v>
      </c>
      <c r="C34" s="34">
        <v>904</v>
      </c>
      <c r="D34" s="34" t="s">
        <v>34</v>
      </c>
      <c r="E34" s="34" t="s">
        <v>94</v>
      </c>
      <c r="F34" s="34">
        <v>244</v>
      </c>
      <c r="G34" s="34">
        <v>17226</v>
      </c>
      <c r="H34" s="37">
        <f>H35+H36+H37</f>
        <v>0</v>
      </c>
    </row>
    <row r="35" spans="1:8" ht="21" customHeight="1" hidden="1">
      <c r="A35" s="4" t="s">
        <v>22</v>
      </c>
      <c r="B35" s="82">
        <v>14</v>
      </c>
      <c r="C35" s="38">
        <v>904</v>
      </c>
      <c r="D35" s="38" t="s">
        <v>34</v>
      </c>
      <c r="E35" s="38" t="s">
        <v>94</v>
      </c>
      <c r="F35" s="38">
        <v>112</v>
      </c>
      <c r="G35" s="38">
        <v>17226</v>
      </c>
      <c r="H35" s="39">
        <v>0</v>
      </c>
    </row>
    <row r="36" spans="1:8" ht="15" customHeight="1" hidden="1">
      <c r="A36" s="4" t="s">
        <v>26</v>
      </c>
      <c r="B36" s="82">
        <v>15</v>
      </c>
      <c r="C36" s="38">
        <v>904</v>
      </c>
      <c r="D36" s="38" t="s">
        <v>34</v>
      </c>
      <c r="E36" s="38" t="s">
        <v>94</v>
      </c>
      <c r="F36" s="38">
        <v>244</v>
      </c>
      <c r="G36" s="38">
        <v>17226</v>
      </c>
      <c r="H36" s="39">
        <v>0</v>
      </c>
    </row>
    <row r="37" spans="1:8" ht="15" customHeight="1" hidden="1">
      <c r="A37" s="122" t="s">
        <v>48</v>
      </c>
      <c r="B37" s="83">
        <v>16</v>
      </c>
      <c r="C37" s="38">
        <v>904</v>
      </c>
      <c r="D37" s="38" t="s">
        <v>34</v>
      </c>
      <c r="E37" s="38" t="s">
        <v>94</v>
      </c>
      <c r="F37" s="38">
        <v>244</v>
      </c>
      <c r="G37" s="38">
        <v>17226</v>
      </c>
      <c r="H37" s="39">
        <v>0</v>
      </c>
    </row>
    <row r="38" spans="1:8" ht="15" customHeight="1" hidden="1">
      <c r="A38" s="4" t="s">
        <v>27</v>
      </c>
      <c r="B38" s="82">
        <v>17</v>
      </c>
      <c r="C38" s="38">
        <v>904</v>
      </c>
      <c r="D38" s="38" t="s">
        <v>34</v>
      </c>
      <c r="E38" s="38" t="s">
        <v>94</v>
      </c>
      <c r="F38" s="38">
        <v>244</v>
      </c>
      <c r="G38" s="38">
        <v>17262</v>
      </c>
      <c r="H38" s="39">
        <v>0</v>
      </c>
    </row>
    <row r="39" spans="1:8" ht="15" customHeight="1" hidden="1">
      <c r="A39" s="96" t="s">
        <v>50</v>
      </c>
      <c r="B39" s="177">
        <v>18</v>
      </c>
      <c r="C39" s="98">
        <v>904</v>
      </c>
      <c r="D39" s="98" t="s">
        <v>34</v>
      </c>
      <c r="E39" s="98" t="s">
        <v>94</v>
      </c>
      <c r="F39" s="98">
        <v>851</v>
      </c>
      <c r="G39" s="98">
        <v>17291</v>
      </c>
      <c r="H39" s="178">
        <v>0</v>
      </c>
    </row>
    <row r="40" spans="1:8" ht="15" customHeight="1" hidden="1">
      <c r="A40" s="96" t="s">
        <v>52</v>
      </c>
      <c r="B40" s="177">
        <v>19</v>
      </c>
      <c r="C40" s="98">
        <v>904</v>
      </c>
      <c r="D40" s="98" t="s">
        <v>34</v>
      </c>
      <c r="E40" s="98" t="s">
        <v>94</v>
      </c>
      <c r="F40" s="98">
        <v>852</v>
      </c>
      <c r="G40" s="98">
        <v>17291</v>
      </c>
      <c r="H40" s="178">
        <v>0</v>
      </c>
    </row>
    <row r="41" spans="1:8" ht="15" customHeight="1" hidden="1">
      <c r="A41" s="96" t="s">
        <v>52</v>
      </c>
      <c r="B41" s="177">
        <v>19</v>
      </c>
      <c r="C41" s="98">
        <v>904</v>
      </c>
      <c r="D41" s="98" t="s">
        <v>34</v>
      </c>
      <c r="E41" s="98" t="s">
        <v>94</v>
      </c>
      <c r="F41" s="98">
        <v>853</v>
      </c>
      <c r="G41" s="98">
        <v>17295</v>
      </c>
      <c r="H41" s="178">
        <v>0</v>
      </c>
    </row>
    <row r="42" spans="1:8" ht="15" customHeight="1" hidden="1">
      <c r="A42" s="5" t="s">
        <v>29</v>
      </c>
      <c r="B42" s="81">
        <v>20</v>
      </c>
      <c r="C42" s="34">
        <v>904</v>
      </c>
      <c r="D42" s="34" t="s">
        <v>34</v>
      </c>
      <c r="E42" s="34" t="s">
        <v>94</v>
      </c>
      <c r="F42" s="34">
        <v>244</v>
      </c>
      <c r="G42" s="34">
        <v>17300</v>
      </c>
      <c r="H42" s="37">
        <f>H43+H44</f>
        <v>0</v>
      </c>
    </row>
    <row r="43" spans="1:8" ht="24" customHeight="1" hidden="1">
      <c r="A43" s="5" t="s">
        <v>42</v>
      </c>
      <c r="B43" s="81">
        <v>21</v>
      </c>
      <c r="C43" s="34">
        <v>904</v>
      </c>
      <c r="D43" s="34" t="s">
        <v>34</v>
      </c>
      <c r="E43" s="34" t="s">
        <v>94</v>
      </c>
      <c r="F43" s="34">
        <v>244</v>
      </c>
      <c r="G43" s="34">
        <v>17310</v>
      </c>
      <c r="H43" s="37">
        <v>0</v>
      </c>
    </row>
    <row r="44" spans="1:8" ht="15" customHeight="1" hidden="1">
      <c r="A44" s="5" t="s">
        <v>31</v>
      </c>
      <c r="B44" s="81">
        <v>22</v>
      </c>
      <c r="C44" s="34">
        <v>904</v>
      </c>
      <c r="D44" s="34" t="s">
        <v>34</v>
      </c>
      <c r="E44" s="34" t="s">
        <v>94</v>
      </c>
      <c r="F44" s="34">
        <v>244</v>
      </c>
      <c r="G44" s="34">
        <v>17340</v>
      </c>
      <c r="H44" s="37">
        <f>SUM(H45:H50)</f>
        <v>0</v>
      </c>
    </row>
    <row r="45" spans="1:8" ht="15" customHeight="1" hidden="1">
      <c r="A45" s="4" t="s">
        <v>129</v>
      </c>
      <c r="B45" s="82">
        <v>23</v>
      </c>
      <c r="C45" s="38">
        <v>904</v>
      </c>
      <c r="D45" s="38" t="s">
        <v>34</v>
      </c>
      <c r="E45" s="38" t="s">
        <v>94</v>
      </c>
      <c r="F45" s="38">
        <v>244</v>
      </c>
      <c r="G45" s="38">
        <v>17343</v>
      </c>
      <c r="H45" s="39">
        <v>0</v>
      </c>
    </row>
    <row r="46" spans="1:8" ht="15" customHeight="1" hidden="1">
      <c r="A46" s="4" t="s">
        <v>91</v>
      </c>
      <c r="B46" s="82">
        <v>24</v>
      </c>
      <c r="C46" s="38">
        <v>904</v>
      </c>
      <c r="D46" s="38" t="s">
        <v>34</v>
      </c>
      <c r="E46" s="38" t="s">
        <v>94</v>
      </c>
      <c r="F46" s="38">
        <v>244</v>
      </c>
      <c r="G46" s="38">
        <v>17346</v>
      </c>
      <c r="H46" s="39">
        <v>0</v>
      </c>
    </row>
    <row r="47" spans="1:8" ht="15" customHeight="1" hidden="1">
      <c r="A47" s="4" t="s">
        <v>33</v>
      </c>
      <c r="B47" s="82">
        <v>25</v>
      </c>
      <c r="C47" s="38">
        <v>904</v>
      </c>
      <c r="D47" s="38" t="s">
        <v>34</v>
      </c>
      <c r="E47" s="38" t="s">
        <v>94</v>
      </c>
      <c r="F47" s="38">
        <v>244</v>
      </c>
      <c r="G47" s="38">
        <v>17342</v>
      </c>
      <c r="H47" s="39">
        <v>0</v>
      </c>
    </row>
    <row r="48" spans="1:8" ht="12.75" customHeight="1" hidden="1">
      <c r="A48" s="4" t="s">
        <v>90</v>
      </c>
      <c r="B48" s="82">
        <v>26</v>
      </c>
      <c r="C48" s="38">
        <v>904</v>
      </c>
      <c r="D48" s="38" t="s">
        <v>34</v>
      </c>
      <c r="E48" s="38" t="s">
        <v>94</v>
      </c>
      <c r="F48" s="38">
        <v>244</v>
      </c>
      <c r="G48" s="38">
        <v>17341</v>
      </c>
      <c r="H48" s="39">
        <v>0</v>
      </c>
    </row>
    <row r="49" spans="1:8" ht="12.75" customHeight="1" hidden="1">
      <c r="A49" s="4" t="s">
        <v>49</v>
      </c>
      <c r="B49" s="82">
        <v>27</v>
      </c>
      <c r="C49" s="38">
        <v>904</v>
      </c>
      <c r="D49" s="38" t="s">
        <v>34</v>
      </c>
      <c r="E49" s="38" t="s">
        <v>94</v>
      </c>
      <c r="F49" s="38">
        <v>244</v>
      </c>
      <c r="G49" s="38">
        <v>17345</v>
      </c>
      <c r="H49" s="39">
        <v>0</v>
      </c>
    </row>
    <row r="50" spans="1:8" ht="12.75" customHeight="1" hidden="1" thickBot="1">
      <c r="A50" s="123" t="s">
        <v>92</v>
      </c>
      <c r="B50" s="124">
        <v>28</v>
      </c>
      <c r="C50" s="116">
        <v>904</v>
      </c>
      <c r="D50" s="116" t="s">
        <v>34</v>
      </c>
      <c r="E50" s="116" t="s">
        <v>94</v>
      </c>
      <c r="F50" s="116">
        <v>244</v>
      </c>
      <c r="G50" s="116">
        <v>17349</v>
      </c>
      <c r="H50" s="117">
        <v>0</v>
      </c>
    </row>
    <row r="51" spans="1:8" ht="13.5" customHeight="1" hidden="1">
      <c r="A51" s="9"/>
      <c r="B51" s="86"/>
      <c r="C51" s="87"/>
      <c r="D51" s="87"/>
      <c r="E51" s="87"/>
      <c r="F51" s="87"/>
      <c r="G51" s="87"/>
      <c r="H51" s="121"/>
    </row>
    <row r="52" spans="1:8" ht="27" customHeight="1" hidden="1">
      <c r="A52" s="285" t="s">
        <v>128</v>
      </c>
      <c r="B52" s="285"/>
      <c r="C52" s="286"/>
      <c r="D52" s="286"/>
      <c r="E52" s="286"/>
      <c r="F52" s="286"/>
      <c r="G52" s="285"/>
      <c r="H52" s="287"/>
    </row>
    <row r="53" spans="1:8" ht="12.75" customHeight="1" hidden="1" thickBot="1">
      <c r="A53" s="24"/>
      <c r="B53" s="24"/>
      <c r="C53" s="24"/>
      <c r="D53" s="24"/>
      <c r="E53" s="24"/>
      <c r="F53" s="24"/>
      <c r="G53" s="28"/>
      <c r="H53" s="30"/>
    </row>
    <row r="54" spans="1:8" ht="25.5" customHeight="1" hidden="1">
      <c r="A54" s="308" t="s">
        <v>7</v>
      </c>
      <c r="B54" s="310" t="s">
        <v>65</v>
      </c>
      <c r="C54" s="269" t="s">
        <v>8</v>
      </c>
      <c r="D54" s="269"/>
      <c r="E54" s="269"/>
      <c r="F54" s="269"/>
      <c r="G54" s="270" t="s">
        <v>66</v>
      </c>
      <c r="H54" s="42" t="s">
        <v>113</v>
      </c>
    </row>
    <row r="55" spans="1:8" ht="26.25" customHeight="1" hidden="1" thickBot="1">
      <c r="A55" s="309"/>
      <c r="B55" s="311"/>
      <c r="C55" s="41" t="s">
        <v>9</v>
      </c>
      <c r="D55" s="40" t="s">
        <v>10</v>
      </c>
      <c r="E55" s="40" t="s">
        <v>11</v>
      </c>
      <c r="F55" s="40" t="s">
        <v>12</v>
      </c>
      <c r="G55" s="312"/>
      <c r="H55" s="43" t="s">
        <v>63</v>
      </c>
    </row>
    <row r="56" spans="1:8" ht="13.5" customHeight="1" hidden="1" thickBot="1">
      <c r="A56" s="55">
        <v>1</v>
      </c>
      <c r="B56" s="56">
        <v>2</v>
      </c>
      <c r="C56" s="57">
        <v>3</v>
      </c>
      <c r="D56" s="57">
        <v>4</v>
      </c>
      <c r="E56" s="57">
        <v>5</v>
      </c>
      <c r="F56" s="57">
        <v>6</v>
      </c>
      <c r="G56" s="57">
        <v>7</v>
      </c>
      <c r="H56" s="58">
        <v>8</v>
      </c>
    </row>
    <row r="57" spans="1:8" ht="19.5" customHeight="1" hidden="1">
      <c r="A57" s="93" t="s">
        <v>14</v>
      </c>
      <c r="B57" s="60">
        <v>1</v>
      </c>
      <c r="C57" s="33">
        <v>904</v>
      </c>
      <c r="D57" s="33" t="s">
        <v>34</v>
      </c>
      <c r="E57" s="35" t="s">
        <v>93</v>
      </c>
      <c r="F57" s="35">
        <v>244</v>
      </c>
      <c r="G57" s="35">
        <v>17223</v>
      </c>
      <c r="H57" s="36">
        <f>H58</f>
        <v>-780000</v>
      </c>
    </row>
    <row r="58" spans="1:8" ht="19.5" customHeight="1" hidden="1">
      <c r="A58" s="69" t="s">
        <v>23</v>
      </c>
      <c r="B58" s="45">
        <v>2</v>
      </c>
      <c r="C58" s="34">
        <v>904</v>
      </c>
      <c r="D58" s="34" t="s">
        <v>34</v>
      </c>
      <c r="E58" s="34" t="s">
        <v>93</v>
      </c>
      <c r="F58" s="34">
        <v>244</v>
      </c>
      <c r="G58" s="34">
        <v>17223</v>
      </c>
      <c r="H58" s="37">
        <f>H59+H60</f>
        <v>-780000</v>
      </c>
    </row>
    <row r="59" spans="1:8" ht="19.5" customHeight="1" hidden="1">
      <c r="A59" s="71" t="s">
        <v>38</v>
      </c>
      <c r="B59" s="46">
        <v>3</v>
      </c>
      <c r="C59" s="38">
        <v>904</v>
      </c>
      <c r="D59" s="38" t="s">
        <v>34</v>
      </c>
      <c r="E59" s="38" t="s">
        <v>94</v>
      </c>
      <c r="F59" s="38">
        <v>244</v>
      </c>
      <c r="G59" s="38">
        <v>17223</v>
      </c>
      <c r="H59" s="39">
        <v>0</v>
      </c>
    </row>
    <row r="60" spans="1:8" ht="19.5" customHeight="1" hidden="1" thickBot="1">
      <c r="A60" s="114" t="s">
        <v>38</v>
      </c>
      <c r="B60" s="115">
        <v>4</v>
      </c>
      <c r="C60" s="116">
        <v>904</v>
      </c>
      <c r="D60" s="116" t="s">
        <v>34</v>
      </c>
      <c r="E60" s="116" t="s">
        <v>94</v>
      </c>
      <c r="F60" s="116">
        <v>247</v>
      </c>
      <c r="G60" s="116">
        <v>17223</v>
      </c>
      <c r="H60" s="117">
        <v>-780000</v>
      </c>
    </row>
    <row r="61" spans="1:8" ht="15" customHeight="1" hidden="1">
      <c r="A61" s="9"/>
      <c r="B61" s="9"/>
      <c r="C61" s="10"/>
      <c r="D61" s="10"/>
      <c r="E61" s="10"/>
      <c r="F61" s="10"/>
      <c r="G61" s="10"/>
      <c r="H61" s="11"/>
    </row>
    <row r="62" spans="1:8" ht="29.25" customHeight="1" hidden="1">
      <c r="A62" s="285" t="s">
        <v>130</v>
      </c>
      <c r="B62" s="285"/>
      <c r="C62" s="286"/>
      <c r="D62" s="286"/>
      <c r="E62" s="286"/>
      <c r="F62" s="286"/>
      <c r="G62" s="285"/>
      <c r="H62" s="287"/>
    </row>
    <row r="63" spans="1:8" ht="13.5" customHeight="1" hidden="1" thickBot="1">
      <c r="A63" s="24"/>
      <c r="B63" s="24"/>
      <c r="C63" s="24"/>
      <c r="D63" s="24"/>
      <c r="E63" s="24"/>
      <c r="F63" s="24"/>
      <c r="G63" s="28"/>
      <c r="H63" s="30"/>
    </row>
    <row r="64" spans="1:8" ht="15" customHeight="1" hidden="1">
      <c r="A64" s="308" t="s">
        <v>7</v>
      </c>
      <c r="B64" s="310" t="s">
        <v>65</v>
      </c>
      <c r="C64" s="269" t="s">
        <v>8</v>
      </c>
      <c r="D64" s="269"/>
      <c r="E64" s="269"/>
      <c r="F64" s="269"/>
      <c r="G64" s="270" t="s">
        <v>66</v>
      </c>
      <c r="H64" s="42" t="s">
        <v>113</v>
      </c>
    </row>
    <row r="65" spans="1:8" ht="15" customHeight="1" hidden="1" thickBot="1">
      <c r="A65" s="309"/>
      <c r="B65" s="311"/>
      <c r="C65" s="41" t="s">
        <v>9</v>
      </c>
      <c r="D65" s="40" t="s">
        <v>10</v>
      </c>
      <c r="E65" s="40" t="s">
        <v>11</v>
      </c>
      <c r="F65" s="40" t="s">
        <v>12</v>
      </c>
      <c r="G65" s="312"/>
      <c r="H65" s="43" t="s">
        <v>63</v>
      </c>
    </row>
    <row r="66" spans="1:8" ht="15" customHeight="1" hidden="1" thickBot="1">
      <c r="A66" s="55">
        <v>1</v>
      </c>
      <c r="B66" s="56">
        <v>2</v>
      </c>
      <c r="C66" s="57">
        <v>3</v>
      </c>
      <c r="D66" s="57">
        <v>4</v>
      </c>
      <c r="E66" s="57">
        <v>5</v>
      </c>
      <c r="F66" s="57">
        <v>6</v>
      </c>
      <c r="G66" s="57">
        <v>7</v>
      </c>
      <c r="H66" s="58">
        <v>8</v>
      </c>
    </row>
    <row r="67" spans="1:8" ht="15" customHeight="1" hidden="1">
      <c r="A67" s="94" t="s">
        <v>14</v>
      </c>
      <c r="B67" s="47">
        <v>1</v>
      </c>
      <c r="C67" s="48">
        <v>904</v>
      </c>
      <c r="D67" s="48" t="s">
        <v>34</v>
      </c>
      <c r="E67" s="50" t="s">
        <v>93</v>
      </c>
      <c r="F67" s="50">
        <v>100</v>
      </c>
      <c r="G67" s="50">
        <v>17000</v>
      </c>
      <c r="H67" s="52">
        <f>H68</f>
        <v>4874007.004</v>
      </c>
    </row>
    <row r="68" spans="1:8" ht="15" customHeight="1" hidden="1">
      <c r="A68" s="69" t="s">
        <v>15</v>
      </c>
      <c r="B68" s="31">
        <v>2</v>
      </c>
      <c r="C68" s="49">
        <v>904</v>
      </c>
      <c r="D68" s="49" t="s">
        <v>34</v>
      </c>
      <c r="E68" s="49" t="s">
        <v>93</v>
      </c>
      <c r="F68" s="49">
        <v>111</v>
      </c>
      <c r="G68" s="49">
        <v>17210</v>
      </c>
      <c r="H68" s="53">
        <f>H69+H73</f>
        <v>4874007.004</v>
      </c>
    </row>
    <row r="69" spans="1:8" ht="15" customHeight="1" hidden="1">
      <c r="A69" s="69" t="s">
        <v>16</v>
      </c>
      <c r="B69" s="31">
        <v>3</v>
      </c>
      <c r="C69" s="49">
        <v>904</v>
      </c>
      <c r="D69" s="49" t="s">
        <v>34</v>
      </c>
      <c r="E69" s="49" t="s">
        <v>93</v>
      </c>
      <c r="F69" s="49">
        <v>111</v>
      </c>
      <c r="G69" s="49">
        <v>17211</v>
      </c>
      <c r="H69" s="53">
        <f>H70+H71+H72</f>
        <v>3743477</v>
      </c>
    </row>
    <row r="70" spans="1:8" ht="15" customHeight="1" hidden="1">
      <c r="A70" s="71" t="s">
        <v>47</v>
      </c>
      <c r="B70" s="32">
        <v>4</v>
      </c>
      <c r="C70" s="51">
        <v>904</v>
      </c>
      <c r="D70" s="51" t="s">
        <v>34</v>
      </c>
      <c r="E70" s="51" t="s">
        <v>99</v>
      </c>
      <c r="F70" s="51">
        <v>111</v>
      </c>
      <c r="G70" s="51">
        <v>17211</v>
      </c>
      <c r="H70" s="54">
        <v>0</v>
      </c>
    </row>
    <row r="71" spans="1:8" ht="15" customHeight="1" hidden="1">
      <c r="A71" s="71" t="s">
        <v>104</v>
      </c>
      <c r="B71" s="32">
        <v>5</v>
      </c>
      <c r="C71" s="51">
        <v>904</v>
      </c>
      <c r="D71" s="51" t="s">
        <v>34</v>
      </c>
      <c r="E71" s="51" t="s">
        <v>94</v>
      </c>
      <c r="F71" s="51">
        <v>111</v>
      </c>
      <c r="G71" s="51">
        <v>17211</v>
      </c>
      <c r="H71" s="54">
        <v>3743477</v>
      </c>
    </row>
    <row r="72" spans="1:8" ht="15" customHeight="1" hidden="1">
      <c r="A72" s="71" t="s">
        <v>109</v>
      </c>
      <c r="B72" s="201">
        <v>6</v>
      </c>
      <c r="C72" s="51">
        <v>904</v>
      </c>
      <c r="D72" s="51" t="s">
        <v>34</v>
      </c>
      <c r="E72" s="51" t="s">
        <v>99</v>
      </c>
      <c r="F72" s="51">
        <v>112</v>
      </c>
      <c r="G72" s="51">
        <v>17266</v>
      </c>
      <c r="H72" s="202">
        <v>0</v>
      </c>
    </row>
    <row r="73" spans="1:8" ht="15" customHeight="1" hidden="1">
      <c r="A73" s="69" t="s">
        <v>35</v>
      </c>
      <c r="B73" s="31">
        <v>7</v>
      </c>
      <c r="C73" s="49">
        <v>904</v>
      </c>
      <c r="D73" s="49" t="s">
        <v>34</v>
      </c>
      <c r="E73" s="49" t="s">
        <v>93</v>
      </c>
      <c r="F73" s="49">
        <v>119</v>
      </c>
      <c r="G73" s="49">
        <v>17213</v>
      </c>
      <c r="H73" s="53">
        <f>H75+H74</f>
        <v>1130530.004</v>
      </c>
    </row>
    <row r="74" spans="1:8" ht="15" customHeight="1" hidden="1">
      <c r="A74" s="71" t="s">
        <v>47</v>
      </c>
      <c r="B74" s="32">
        <v>8</v>
      </c>
      <c r="C74" s="51">
        <v>904</v>
      </c>
      <c r="D74" s="51" t="s">
        <v>34</v>
      </c>
      <c r="E74" s="51" t="s">
        <v>99</v>
      </c>
      <c r="F74" s="51">
        <v>119</v>
      </c>
      <c r="G74" s="51">
        <v>17213</v>
      </c>
      <c r="H74" s="54">
        <v>0</v>
      </c>
    </row>
    <row r="75" spans="1:8" ht="18" customHeight="1" hidden="1" thickBot="1">
      <c r="A75" s="114" t="s">
        <v>46</v>
      </c>
      <c r="B75" s="118">
        <v>9</v>
      </c>
      <c r="C75" s="119">
        <v>904</v>
      </c>
      <c r="D75" s="119" t="s">
        <v>34</v>
      </c>
      <c r="E75" s="119" t="s">
        <v>94</v>
      </c>
      <c r="F75" s="119">
        <v>119</v>
      </c>
      <c r="G75" s="119">
        <v>17213</v>
      </c>
      <c r="H75" s="120">
        <f>3743477*30.2%-0.05</f>
        <v>1130530.004</v>
      </c>
    </row>
    <row r="76" ht="15" customHeight="1" hidden="1"/>
    <row r="77" spans="1:8" ht="45" customHeight="1" hidden="1">
      <c r="A77" s="285" t="s">
        <v>119</v>
      </c>
      <c r="B77" s="285"/>
      <c r="C77" s="286"/>
      <c r="D77" s="286"/>
      <c r="E77" s="286"/>
      <c r="F77" s="286"/>
      <c r="G77" s="285"/>
      <c r="H77" s="287"/>
    </row>
    <row r="78" spans="1:8" ht="12.75" customHeight="1" hidden="1" thickBot="1">
      <c r="A78" s="24"/>
      <c r="B78" s="24"/>
      <c r="C78" s="24"/>
      <c r="D78" s="24"/>
      <c r="E78" s="24"/>
      <c r="F78" s="24"/>
      <c r="G78" s="28"/>
      <c r="H78" s="30"/>
    </row>
    <row r="79" spans="1:11" ht="15" customHeight="1" hidden="1">
      <c r="A79" s="308" t="s">
        <v>7</v>
      </c>
      <c r="B79" s="310" t="s">
        <v>65</v>
      </c>
      <c r="C79" s="269" t="s">
        <v>8</v>
      </c>
      <c r="D79" s="269"/>
      <c r="E79" s="269"/>
      <c r="F79" s="269"/>
      <c r="G79" s="270" t="s">
        <v>66</v>
      </c>
      <c r="H79" s="42" t="s">
        <v>112</v>
      </c>
      <c r="K79" t="s">
        <v>121</v>
      </c>
    </row>
    <row r="80" spans="1:8" ht="23.25" customHeight="1" hidden="1" thickBot="1">
      <c r="A80" s="309"/>
      <c r="B80" s="311"/>
      <c r="C80" s="41" t="s">
        <v>9</v>
      </c>
      <c r="D80" s="40" t="s">
        <v>10</v>
      </c>
      <c r="E80" s="40" t="s">
        <v>11</v>
      </c>
      <c r="F80" s="40" t="s">
        <v>12</v>
      </c>
      <c r="G80" s="312"/>
      <c r="H80" s="43" t="s">
        <v>63</v>
      </c>
    </row>
    <row r="81" spans="1:8" ht="15" customHeight="1" hidden="1" thickBot="1">
      <c r="A81" s="89">
        <v>1</v>
      </c>
      <c r="B81" s="90">
        <v>2</v>
      </c>
      <c r="C81" s="91">
        <v>3</v>
      </c>
      <c r="D81" s="91">
        <v>4</v>
      </c>
      <c r="E81" s="91">
        <v>5</v>
      </c>
      <c r="F81" s="91">
        <v>6</v>
      </c>
      <c r="G81" s="91">
        <v>7</v>
      </c>
      <c r="H81" s="92">
        <v>8</v>
      </c>
    </row>
    <row r="82" spans="1:8" ht="15" customHeight="1" hidden="1">
      <c r="A82" s="94" t="s">
        <v>14</v>
      </c>
      <c r="B82" s="44">
        <v>1</v>
      </c>
      <c r="C82" s="33">
        <v>904</v>
      </c>
      <c r="D82" s="33" t="s">
        <v>34</v>
      </c>
      <c r="E82" s="35" t="s">
        <v>98</v>
      </c>
      <c r="F82" s="35"/>
      <c r="G82" s="35">
        <v>17000</v>
      </c>
      <c r="H82" s="36">
        <f>H83+H88+H92+H93</f>
        <v>0</v>
      </c>
    </row>
    <row r="83" spans="1:8" ht="15" customHeight="1" hidden="1">
      <c r="A83" s="69" t="s">
        <v>15</v>
      </c>
      <c r="B83" s="45">
        <v>2</v>
      </c>
      <c r="C83" s="34">
        <v>904</v>
      </c>
      <c r="D83" s="34" t="s">
        <v>34</v>
      </c>
      <c r="E83" s="34" t="s">
        <v>98</v>
      </c>
      <c r="F83" s="34">
        <v>111</v>
      </c>
      <c r="G83" s="34">
        <v>17210</v>
      </c>
      <c r="H83" s="37">
        <f>H84+H87+H85+H86</f>
        <v>0</v>
      </c>
    </row>
    <row r="84" spans="1:8" ht="15" customHeight="1" hidden="1">
      <c r="A84" s="71" t="s">
        <v>16</v>
      </c>
      <c r="B84" s="46">
        <v>3</v>
      </c>
      <c r="C84" s="38">
        <v>904</v>
      </c>
      <c r="D84" s="38" t="s">
        <v>34</v>
      </c>
      <c r="E84" s="38" t="s">
        <v>98</v>
      </c>
      <c r="F84" s="38">
        <v>111</v>
      </c>
      <c r="G84" s="38">
        <v>17211</v>
      </c>
      <c r="H84" s="39">
        <v>0</v>
      </c>
    </row>
    <row r="85" spans="1:8" ht="15" customHeight="1" hidden="1">
      <c r="A85" s="71" t="s">
        <v>104</v>
      </c>
      <c r="B85" s="46">
        <v>4</v>
      </c>
      <c r="C85" s="38">
        <v>904</v>
      </c>
      <c r="D85" s="38" t="s">
        <v>86</v>
      </c>
      <c r="E85" s="38" t="s">
        <v>98</v>
      </c>
      <c r="F85" s="38">
        <v>111</v>
      </c>
      <c r="G85" s="38">
        <v>17266</v>
      </c>
      <c r="H85" s="39">
        <v>0</v>
      </c>
    </row>
    <row r="86" spans="1:8" ht="15" customHeight="1" hidden="1">
      <c r="A86" s="71" t="s">
        <v>109</v>
      </c>
      <c r="B86" s="46">
        <v>4</v>
      </c>
      <c r="C86" s="38">
        <v>904</v>
      </c>
      <c r="D86" s="38" t="s">
        <v>34</v>
      </c>
      <c r="E86" s="38" t="s">
        <v>98</v>
      </c>
      <c r="F86" s="38">
        <v>112</v>
      </c>
      <c r="G86" s="38">
        <v>17266</v>
      </c>
      <c r="H86" s="39">
        <v>0</v>
      </c>
    </row>
    <row r="87" spans="1:8" ht="15" customHeight="1" hidden="1">
      <c r="A87" s="71" t="s">
        <v>35</v>
      </c>
      <c r="B87" s="46">
        <v>5</v>
      </c>
      <c r="C87" s="38">
        <v>904</v>
      </c>
      <c r="D87" s="38" t="s">
        <v>34</v>
      </c>
      <c r="E87" s="38" t="s">
        <v>98</v>
      </c>
      <c r="F87" s="38">
        <v>119</v>
      </c>
      <c r="G87" s="38">
        <v>17213</v>
      </c>
      <c r="H87" s="39">
        <v>0</v>
      </c>
    </row>
    <row r="88" spans="1:8" ht="15" customHeight="1" hidden="1">
      <c r="A88" s="69" t="s">
        <v>20</v>
      </c>
      <c r="B88" s="45">
        <v>6</v>
      </c>
      <c r="C88" s="34">
        <v>904</v>
      </c>
      <c r="D88" s="34" t="s">
        <v>34</v>
      </c>
      <c r="E88" s="34" t="s">
        <v>98</v>
      </c>
      <c r="F88" s="34">
        <v>244</v>
      </c>
      <c r="G88" s="34">
        <v>17220</v>
      </c>
      <c r="H88" s="37">
        <f>H89+H90</f>
        <v>0</v>
      </c>
    </row>
    <row r="89" spans="1:8" ht="15" customHeight="1" hidden="1">
      <c r="A89" s="125" t="s">
        <v>43</v>
      </c>
      <c r="B89" s="126">
        <v>7</v>
      </c>
      <c r="C89" s="130">
        <v>904</v>
      </c>
      <c r="D89" s="130" t="s">
        <v>34</v>
      </c>
      <c r="E89" s="130" t="s">
        <v>98</v>
      </c>
      <c r="F89" s="130">
        <v>244</v>
      </c>
      <c r="G89" s="130">
        <v>17221</v>
      </c>
      <c r="H89" s="39">
        <v>0</v>
      </c>
    </row>
    <row r="90" spans="1:8" ht="15" customHeight="1" hidden="1">
      <c r="A90" s="131" t="s">
        <v>24</v>
      </c>
      <c r="B90" s="132">
        <v>8</v>
      </c>
      <c r="C90" s="133">
        <v>904</v>
      </c>
      <c r="D90" s="133" t="s">
        <v>34</v>
      </c>
      <c r="E90" s="133" t="s">
        <v>98</v>
      </c>
      <c r="F90" s="133">
        <v>244</v>
      </c>
      <c r="G90" s="133">
        <v>17226</v>
      </c>
      <c r="H90" s="37">
        <f>H91</f>
        <v>0</v>
      </c>
    </row>
    <row r="91" spans="1:8" ht="15" customHeight="1" hidden="1">
      <c r="A91" s="125" t="s">
        <v>102</v>
      </c>
      <c r="B91" s="126">
        <v>9</v>
      </c>
      <c r="C91" s="130">
        <v>904</v>
      </c>
      <c r="D91" s="130" t="s">
        <v>34</v>
      </c>
      <c r="E91" s="130" t="s">
        <v>98</v>
      </c>
      <c r="F91" s="130">
        <v>244</v>
      </c>
      <c r="G91" s="130">
        <v>17226</v>
      </c>
      <c r="H91" s="39">
        <v>0</v>
      </c>
    </row>
    <row r="92" spans="1:8" ht="15" customHeight="1" hidden="1">
      <c r="A92" s="131" t="s">
        <v>103</v>
      </c>
      <c r="B92" s="132">
        <v>10</v>
      </c>
      <c r="C92" s="133">
        <v>904</v>
      </c>
      <c r="D92" s="133" t="s">
        <v>34</v>
      </c>
      <c r="E92" s="133" t="s">
        <v>98</v>
      </c>
      <c r="F92" s="133">
        <v>244</v>
      </c>
      <c r="G92" s="133">
        <v>17353</v>
      </c>
      <c r="H92" s="37">
        <v>0</v>
      </c>
    </row>
    <row r="93" spans="1:8" ht="15" customHeight="1" hidden="1">
      <c r="A93" s="131" t="s">
        <v>29</v>
      </c>
      <c r="B93" s="132">
        <v>11</v>
      </c>
      <c r="C93" s="133">
        <v>904</v>
      </c>
      <c r="D93" s="133" t="s">
        <v>34</v>
      </c>
      <c r="E93" s="133" t="s">
        <v>98</v>
      </c>
      <c r="F93" s="133">
        <v>244</v>
      </c>
      <c r="G93" s="133">
        <v>17300</v>
      </c>
      <c r="H93" s="37">
        <f>H94+H96</f>
        <v>0</v>
      </c>
    </row>
    <row r="94" spans="1:8" ht="15" customHeight="1" hidden="1">
      <c r="A94" s="131" t="s">
        <v>30</v>
      </c>
      <c r="B94" s="132">
        <v>12</v>
      </c>
      <c r="C94" s="133">
        <v>904</v>
      </c>
      <c r="D94" s="133" t="s">
        <v>34</v>
      </c>
      <c r="E94" s="133" t="s">
        <v>98</v>
      </c>
      <c r="F94" s="133">
        <v>244</v>
      </c>
      <c r="G94" s="133">
        <v>17310</v>
      </c>
      <c r="H94" s="37">
        <f>H95</f>
        <v>-102655</v>
      </c>
    </row>
    <row r="95" spans="1:8" ht="15" customHeight="1" hidden="1">
      <c r="A95" s="125" t="s">
        <v>45</v>
      </c>
      <c r="B95" s="134">
        <v>13</v>
      </c>
      <c r="C95" s="130">
        <v>904</v>
      </c>
      <c r="D95" s="130" t="s">
        <v>34</v>
      </c>
      <c r="E95" s="130" t="s">
        <v>98</v>
      </c>
      <c r="F95" s="130">
        <v>244</v>
      </c>
      <c r="G95" s="130">
        <v>17310</v>
      </c>
      <c r="H95" s="39">
        <v>-102655</v>
      </c>
    </row>
    <row r="96" spans="1:8" ht="21.75" customHeight="1" hidden="1">
      <c r="A96" s="131" t="s">
        <v>32</v>
      </c>
      <c r="B96" s="132">
        <v>14</v>
      </c>
      <c r="C96" s="133">
        <v>904</v>
      </c>
      <c r="D96" s="133" t="s">
        <v>34</v>
      </c>
      <c r="E96" s="133" t="s">
        <v>98</v>
      </c>
      <c r="F96" s="133">
        <v>244</v>
      </c>
      <c r="G96" s="133">
        <v>17340</v>
      </c>
      <c r="H96" s="37">
        <f>H97</f>
        <v>102655</v>
      </c>
    </row>
    <row r="97" spans="1:8" ht="15" customHeight="1" hidden="1" thickBot="1">
      <c r="A97" s="135" t="s">
        <v>44</v>
      </c>
      <c r="B97" s="136">
        <v>15</v>
      </c>
      <c r="C97" s="137">
        <v>904</v>
      </c>
      <c r="D97" s="137" t="s">
        <v>34</v>
      </c>
      <c r="E97" s="137" t="s">
        <v>98</v>
      </c>
      <c r="F97" s="137">
        <v>244</v>
      </c>
      <c r="G97" s="137">
        <v>17346</v>
      </c>
      <c r="H97" s="117">
        <v>102655</v>
      </c>
    </row>
    <row r="98" spans="1:8" ht="15" customHeight="1">
      <c r="A98" s="138"/>
      <c r="B98" s="138"/>
      <c r="C98" s="138"/>
      <c r="D98" s="138"/>
      <c r="E98" s="138"/>
      <c r="F98" s="138"/>
      <c r="G98" s="138"/>
      <c r="H98" s="138"/>
    </row>
    <row r="99" spans="1:8" ht="34.5" customHeight="1">
      <c r="A99" s="318" t="s">
        <v>152</v>
      </c>
      <c r="B99" s="318"/>
      <c r="C99" s="319"/>
      <c r="D99" s="319"/>
      <c r="E99" s="319"/>
      <c r="F99" s="319"/>
      <c r="G99" s="318"/>
      <c r="H99" s="320"/>
    </row>
    <row r="100" spans="1:8" ht="18" customHeight="1" thickBot="1">
      <c r="A100" s="144"/>
      <c r="B100" s="144"/>
      <c r="C100" s="144"/>
      <c r="D100" s="144"/>
      <c r="E100" s="144"/>
      <c r="F100" s="144"/>
      <c r="G100" s="145"/>
      <c r="H100" s="146"/>
    </row>
    <row r="101" spans="1:8" ht="19.5" customHeight="1">
      <c r="A101" s="313" t="s">
        <v>7</v>
      </c>
      <c r="B101" s="315" t="s">
        <v>65</v>
      </c>
      <c r="C101" s="284" t="s">
        <v>8</v>
      </c>
      <c r="D101" s="284"/>
      <c r="E101" s="284"/>
      <c r="F101" s="284"/>
      <c r="G101" s="263" t="s">
        <v>66</v>
      </c>
      <c r="H101" s="147" t="s">
        <v>114</v>
      </c>
    </row>
    <row r="102" spans="1:8" ht="19.5" customHeight="1" thickBot="1">
      <c r="A102" s="314"/>
      <c r="B102" s="316"/>
      <c r="C102" s="148" t="s">
        <v>9</v>
      </c>
      <c r="D102" s="149" t="s">
        <v>10</v>
      </c>
      <c r="E102" s="149" t="s">
        <v>11</v>
      </c>
      <c r="F102" s="149" t="s">
        <v>12</v>
      </c>
      <c r="G102" s="317"/>
      <c r="H102" s="150" t="s">
        <v>63</v>
      </c>
    </row>
    <row r="103" spans="1:8" ht="19.5" customHeight="1" thickBot="1">
      <c r="A103" s="151">
        <v>1</v>
      </c>
      <c r="B103" s="152">
        <v>2</v>
      </c>
      <c r="C103" s="153">
        <v>3</v>
      </c>
      <c r="D103" s="153">
        <v>4</v>
      </c>
      <c r="E103" s="153">
        <v>5</v>
      </c>
      <c r="F103" s="153">
        <v>6</v>
      </c>
      <c r="G103" s="153">
        <v>7</v>
      </c>
      <c r="H103" s="154">
        <v>8</v>
      </c>
    </row>
    <row r="104" spans="1:8" ht="19.5" customHeight="1">
      <c r="A104" s="157" t="s">
        <v>14</v>
      </c>
      <c r="B104" s="260">
        <v>1</v>
      </c>
      <c r="C104" s="158">
        <v>904</v>
      </c>
      <c r="D104" s="158" t="s">
        <v>34</v>
      </c>
      <c r="E104" s="158" t="s">
        <v>150</v>
      </c>
      <c r="F104" s="158">
        <v>244</v>
      </c>
      <c r="G104" s="158">
        <v>17000</v>
      </c>
      <c r="H104" s="261">
        <f>H105+H110+H111</f>
        <v>11290000</v>
      </c>
    </row>
    <row r="105" spans="1:8" ht="19.5" customHeight="1">
      <c r="A105" s="159" t="s">
        <v>20</v>
      </c>
      <c r="B105" s="210">
        <v>2</v>
      </c>
      <c r="C105" s="133">
        <v>904</v>
      </c>
      <c r="D105" s="133" t="s">
        <v>34</v>
      </c>
      <c r="E105" s="133" t="s">
        <v>150</v>
      </c>
      <c r="F105" s="133">
        <v>244</v>
      </c>
      <c r="G105" s="133">
        <v>17220</v>
      </c>
      <c r="H105" s="173">
        <f>H106+H108</f>
        <v>300000</v>
      </c>
    </row>
    <row r="106" spans="1:8" ht="19.5" customHeight="1">
      <c r="A106" s="159" t="s">
        <v>40</v>
      </c>
      <c r="B106" s="210">
        <v>3</v>
      </c>
      <c r="C106" s="133">
        <v>904</v>
      </c>
      <c r="D106" s="133" t="s">
        <v>34</v>
      </c>
      <c r="E106" s="133" t="s">
        <v>150</v>
      </c>
      <c r="F106" s="133">
        <v>244</v>
      </c>
      <c r="G106" s="133">
        <v>17225</v>
      </c>
      <c r="H106" s="173">
        <f>H107</f>
        <v>0</v>
      </c>
    </row>
    <row r="107" spans="1:8" ht="19.5" customHeight="1">
      <c r="A107" s="155" t="s">
        <v>87</v>
      </c>
      <c r="B107" s="209">
        <v>4</v>
      </c>
      <c r="C107" s="130">
        <v>904</v>
      </c>
      <c r="D107" s="130" t="s">
        <v>34</v>
      </c>
      <c r="E107" s="130" t="s">
        <v>150</v>
      </c>
      <c r="F107" s="130">
        <v>244</v>
      </c>
      <c r="G107" s="130">
        <v>17225</v>
      </c>
      <c r="H107" s="175">
        <v>0</v>
      </c>
    </row>
    <row r="108" spans="1:8" ht="19.5" customHeight="1">
      <c r="A108" s="159" t="s">
        <v>24</v>
      </c>
      <c r="B108" s="210">
        <v>5</v>
      </c>
      <c r="C108" s="133">
        <v>904</v>
      </c>
      <c r="D108" s="133" t="s">
        <v>34</v>
      </c>
      <c r="E108" s="133" t="s">
        <v>150</v>
      </c>
      <c r="F108" s="133">
        <v>244</v>
      </c>
      <c r="G108" s="133">
        <v>17226</v>
      </c>
      <c r="H108" s="173">
        <f>H109</f>
        <v>300000</v>
      </c>
    </row>
    <row r="109" spans="1:8" ht="19.5" customHeight="1">
      <c r="A109" s="155" t="s">
        <v>149</v>
      </c>
      <c r="B109" s="209">
        <v>6</v>
      </c>
      <c r="C109" s="130">
        <v>904</v>
      </c>
      <c r="D109" s="130" t="s">
        <v>34</v>
      </c>
      <c r="E109" s="130" t="s">
        <v>150</v>
      </c>
      <c r="F109" s="130">
        <v>244</v>
      </c>
      <c r="G109" s="130">
        <v>17226</v>
      </c>
      <c r="H109" s="175">
        <v>300000</v>
      </c>
    </row>
    <row r="110" spans="1:8" ht="19.5" customHeight="1">
      <c r="A110" s="159" t="s">
        <v>28</v>
      </c>
      <c r="B110" s="210">
        <v>7</v>
      </c>
      <c r="C110" s="133">
        <v>904</v>
      </c>
      <c r="D110" s="133" t="s">
        <v>34</v>
      </c>
      <c r="E110" s="133" t="s">
        <v>150</v>
      </c>
      <c r="F110" s="133">
        <v>244</v>
      </c>
      <c r="G110" s="133">
        <v>17290</v>
      </c>
      <c r="H110" s="173">
        <v>0</v>
      </c>
    </row>
    <row r="111" spans="1:8" ht="19.5" customHeight="1">
      <c r="A111" s="159" t="s">
        <v>29</v>
      </c>
      <c r="B111" s="210">
        <v>8</v>
      </c>
      <c r="C111" s="133">
        <v>904</v>
      </c>
      <c r="D111" s="133" t="s">
        <v>34</v>
      </c>
      <c r="E111" s="133" t="s">
        <v>150</v>
      </c>
      <c r="F111" s="133">
        <v>244</v>
      </c>
      <c r="G111" s="133">
        <v>17300</v>
      </c>
      <c r="H111" s="173">
        <f>H112+H115</f>
        <v>10990000</v>
      </c>
    </row>
    <row r="112" spans="1:8" ht="19.5" customHeight="1">
      <c r="A112" s="159" t="s">
        <v>42</v>
      </c>
      <c r="B112" s="210">
        <v>9</v>
      </c>
      <c r="C112" s="133">
        <v>904</v>
      </c>
      <c r="D112" s="133" t="s">
        <v>34</v>
      </c>
      <c r="E112" s="133" t="s">
        <v>150</v>
      </c>
      <c r="F112" s="133">
        <v>244</v>
      </c>
      <c r="G112" s="133">
        <v>17310</v>
      </c>
      <c r="H112" s="173">
        <f>H113+H114</f>
        <v>0</v>
      </c>
    </row>
    <row r="113" spans="1:8" ht="19.5" customHeight="1">
      <c r="A113" s="155" t="s">
        <v>106</v>
      </c>
      <c r="B113" s="209">
        <v>10</v>
      </c>
      <c r="C113" s="130">
        <v>904</v>
      </c>
      <c r="D113" s="130" t="s">
        <v>34</v>
      </c>
      <c r="E113" s="130" t="s">
        <v>150</v>
      </c>
      <c r="F113" s="130">
        <v>244</v>
      </c>
      <c r="G113" s="130">
        <v>17310</v>
      </c>
      <c r="H113" s="175">
        <v>0</v>
      </c>
    </row>
    <row r="114" spans="1:8" ht="19.5" customHeight="1">
      <c r="A114" s="155" t="s">
        <v>107</v>
      </c>
      <c r="B114" s="209">
        <v>11</v>
      </c>
      <c r="C114" s="130">
        <v>904</v>
      </c>
      <c r="D114" s="130" t="s">
        <v>34</v>
      </c>
      <c r="E114" s="130" t="s">
        <v>150</v>
      </c>
      <c r="F114" s="130">
        <v>244</v>
      </c>
      <c r="G114" s="130">
        <v>17310</v>
      </c>
      <c r="H114" s="175">
        <v>0</v>
      </c>
    </row>
    <row r="115" spans="1:8" ht="22.5" customHeight="1">
      <c r="A115" s="159" t="s">
        <v>31</v>
      </c>
      <c r="B115" s="210">
        <v>12</v>
      </c>
      <c r="C115" s="133">
        <v>904</v>
      </c>
      <c r="D115" s="133" t="s">
        <v>34</v>
      </c>
      <c r="E115" s="133" t="s">
        <v>150</v>
      </c>
      <c r="F115" s="133">
        <v>244</v>
      </c>
      <c r="G115" s="133">
        <v>17340</v>
      </c>
      <c r="H115" s="173">
        <f>H116</f>
        <v>10990000</v>
      </c>
    </row>
    <row r="116" spans="1:8" ht="22.5" customHeight="1" thickBot="1">
      <c r="A116" s="262" t="s">
        <v>151</v>
      </c>
      <c r="B116" s="212">
        <v>13</v>
      </c>
      <c r="C116" s="137">
        <v>904</v>
      </c>
      <c r="D116" s="137" t="s">
        <v>34</v>
      </c>
      <c r="E116" s="137" t="s">
        <v>150</v>
      </c>
      <c r="F116" s="137">
        <v>244</v>
      </c>
      <c r="G116" s="137">
        <v>17346</v>
      </c>
      <c r="H116" s="182">
        <v>10990000</v>
      </c>
    </row>
    <row r="117" spans="1:8" ht="22.5" customHeight="1" hidden="1" thickBot="1">
      <c r="A117" s="141"/>
      <c r="B117" s="141"/>
      <c r="C117" s="142"/>
      <c r="D117" s="142"/>
      <c r="E117" s="142"/>
      <c r="F117" s="142"/>
      <c r="G117" s="141"/>
      <c r="H117" s="143"/>
    </row>
    <row r="118" spans="1:8" ht="22.5" customHeight="1" hidden="1">
      <c r="A118" s="313" t="s">
        <v>7</v>
      </c>
      <c r="B118" s="315" t="s">
        <v>65</v>
      </c>
      <c r="C118" s="284" t="s">
        <v>8</v>
      </c>
      <c r="D118" s="284"/>
      <c r="E118" s="284"/>
      <c r="F118" s="284"/>
      <c r="G118" s="263" t="s">
        <v>66</v>
      </c>
      <c r="H118" s="147" t="s">
        <v>112</v>
      </c>
    </row>
    <row r="119" spans="1:8" ht="22.5" customHeight="1" hidden="1" thickBot="1">
      <c r="A119" s="314"/>
      <c r="B119" s="316"/>
      <c r="C119" s="148" t="s">
        <v>9</v>
      </c>
      <c r="D119" s="149" t="s">
        <v>10</v>
      </c>
      <c r="E119" s="149" t="s">
        <v>11</v>
      </c>
      <c r="F119" s="149" t="s">
        <v>12</v>
      </c>
      <c r="G119" s="317"/>
      <c r="H119" s="150" t="s">
        <v>63</v>
      </c>
    </row>
    <row r="120" spans="1:8" ht="22.5" customHeight="1" hidden="1" thickBot="1">
      <c r="A120" s="151">
        <v>1</v>
      </c>
      <c r="B120" s="152">
        <v>2</v>
      </c>
      <c r="C120" s="153">
        <v>3</v>
      </c>
      <c r="D120" s="153">
        <v>4</v>
      </c>
      <c r="E120" s="153">
        <v>5</v>
      </c>
      <c r="F120" s="153">
        <v>6</v>
      </c>
      <c r="G120" s="153">
        <v>7</v>
      </c>
      <c r="H120" s="154">
        <v>8</v>
      </c>
    </row>
    <row r="121" spans="1:8" ht="22.5" customHeight="1" hidden="1">
      <c r="A121" s="95" t="s">
        <v>14</v>
      </c>
      <c r="B121" s="44">
        <v>1</v>
      </c>
      <c r="C121" s="13">
        <v>904</v>
      </c>
      <c r="D121" s="13" t="s">
        <v>86</v>
      </c>
      <c r="E121" s="14" t="s">
        <v>55</v>
      </c>
      <c r="F121" s="14">
        <v>244</v>
      </c>
      <c r="G121" s="128">
        <v>17000</v>
      </c>
      <c r="H121" s="17">
        <f>H122+H127+H128</f>
        <v>0</v>
      </c>
    </row>
    <row r="122" spans="1:8" ht="22.5" customHeight="1" hidden="1">
      <c r="A122" s="69" t="s">
        <v>20</v>
      </c>
      <c r="B122" s="45">
        <v>2</v>
      </c>
      <c r="C122" s="6">
        <v>904</v>
      </c>
      <c r="D122" s="6" t="s">
        <v>86</v>
      </c>
      <c r="E122" s="6" t="s">
        <v>55</v>
      </c>
      <c r="F122" s="6">
        <v>244</v>
      </c>
      <c r="G122" s="6">
        <v>17220</v>
      </c>
      <c r="H122" s="18">
        <f>H123+H125</f>
        <v>0</v>
      </c>
    </row>
    <row r="123" spans="1:8" ht="22.5" customHeight="1" hidden="1">
      <c r="A123" s="69" t="s">
        <v>40</v>
      </c>
      <c r="B123" s="45">
        <v>3</v>
      </c>
      <c r="C123" s="6">
        <v>904</v>
      </c>
      <c r="D123" s="6" t="s">
        <v>86</v>
      </c>
      <c r="E123" s="6" t="s">
        <v>55</v>
      </c>
      <c r="F123" s="6">
        <v>244</v>
      </c>
      <c r="G123" s="6">
        <v>17225</v>
      </c>
      <c r="H123" s="18">
        <f>H124</f>
        <v>0</v>
      </c>
    </row>
    <row r="124" spans="1:8" ht="22.5" customHeight="1" hidden="1">
      <c r="A124" s="71" t="s">
        <v>53</v>
      </c>
      <c r="B124" s="46">
        <v>4</v>
      </c>
      <c r="C124" s="3">
        <v>904</v>
      </c>
      <c r="D124" s="3" t="s">
        <v>86</v>
      </c>
      <c r="E124" s="3" t="s">
        <v>55</v>
      </c>
      <c r="F124" s="3">
        <v>244</v>
      </c>
      <c r="G124" s="3">
        <v>17225</v>
      </c>
      <c r="H124" s="19">
        <v>0</v>
      </c>
    </row>
    <row r="125" spans="1:8" ht="22.5" customHeight="1" hidden="1">
      <c r="A125" s="69" t="s">
        <v>24</v>
      </c>
      <c r="B125" s="45">
        <v>5</v>
      </c>
      <c r="C125" s="6">
        <v>904</v>
      </c>
      <c r="D125" s="6" t="s">
        <v>86</v>
      </c>
      <c r="E125" s="6" t="s">
        <v>55</v>
      </c>
      <c r="F125" s="6">
        <v>244</v>
      </c>
      <c r="G125" s="6">
        <v>17226</v>
      </c>
      <c r="H125" s="18">
        <f>H126</f>
        <v>0</v>
      </c>
    </row>
    <row r="126" spans="1:8" ht="22.5" customHeight="1" hidden="1">
      <c r="A126" s="125" t="s">
        <v>54</v>
      </c>
      <c r="B126" s="126">
        <v>6</v>
      </c>
      <c r="C126" s="127">
        <v>904</v>
      </c>
      <c r="D126" s="127" t="s">
        <v>86</v>
      </c>
      <c r="E126" s="127" t="s">
        <v>55</v>
      </c>
      <c r="F126" s="127">
        <v>244</v>
      </c>
      <c r="G126" s="127">
        <v>17226</v>
      </c>
      <c r="H126" s="19">
        <v>0</v>
      </c>
    </row>
    <row r="127" spans="1:8" ht="22.5" customHeight="1" hidden="1">
      <c r="A127" s="69" t="s">
        <v>28</v>
      </c>
      <c r="B127" s="45">
        <v>7</v>
      </c>
      <c r="C127" s="6">
        <v>904</v>
      </c>
      <c r="D127" s="6" t="s">
        <v>86</v>
      </c>
      <c r="E127" s="6" t="s">
        <v>55</v>
      </c>
      <c r="F127" s="6">
        <v>244</v>
      </c>
      <c r="G127" s="6">
        <v>17290</v>
      </c>
      <c r="H127" s="18">
        <v>0</v>
      </c>
    </row>
    <row r="128" spans="1:8" ht="22.5" customHeight="1" hidden="1">
      <c r="A128" s="69" t="s">
        <v>29</v>
      </c>
      <c r="B128" s="45">
        <v>8</v>
      </c>
      <c r="C128" s="6">
        <v>904</v>
      </c>
      <c r="D128" s="6" t="s">
        <v>86</v>
      </c>
      <c r="E128" s="6" t="s">
        <v>55</v>
      </c>
      <c r="F128" s="6">
        <v>244</v>
      </c>
      <c r="G128" s="6">
        <v>17300</v>
      </c>
      <c r="H128" s="18">
        <f>H129+H130</f>
        <v>0</v>
      </c>
    </row>
    <row r="129" spans="1:8" ht="22.5" customHeight="1" hidden="1">
      <c r="A129" s="69" t="s">
        <v>42</v>
      </c>
      <c r="B129" s="45">
        <v>9</v>
      </c>
      <c r="C129" s="6">
        <v>904</v>
      </c>
      <c r="D129" s="6" t="s">
        <v>86</v>
      </c>
      <c r="E129" s="6" t="s">
        <v>55</v>
      </c>
      <c r="F129" s="6">
        <v>244</v>
      </c>
      <c r="G129" s="6">
        <v>17310</v>
      </c>
      <c r="H129" s="18">
        <v>0</v>
      </c>
    </row>
    <row r="130" spans="1:8" ht="22.5" customHeight="1" hidden="1" thickBot="1">
      <c r="A130" s="108" t="s">
        <v>31</v>
      </c>
      <c r="B130" s="109">
        <v>10</v>
      </c>
      <c r="C130" s="112">
        <v>904</v>
      </c>
      <c r="D130" s="112" t="s">
        <v>86</v>
      </c>
      <c r="E130" s="112" t="s">
        <v>55</v>
      </c>
      <c r="F130" s="112">
        <v>244</v>
      </c>
      <c r="G130" s="112">
        <v>17340</v>
      </c>
      <c r="H130" s="113">
        <v>0</v>
      </c>
    </row>
    <row r="131" ht="22.5" customHeight="1" hidden="1"/>
    <row r="132" spans="1:8" ht="22.5" customHeight="1" hidden="1">
      <c r="A132" s="285" t="s">
        <v>89</v>
      </c>
      <c r="B132" s="285"/>
      <c r="C132" s="286"/>
      <c r="D132" s="286"/>
      <c r="E132" s="286"/>
      <c r="F132" s="286"/>
      <c r="G132" s="285"/>
      <c r="H132" s="287"/>
    </row>
    <row r="133" spans="1:8" ht="22.5" customHeight="1" hidden="1" thickBot="1">
      <c r="A133" s="24"/>
      <c r="B133" s="24"/>
      <c r="C133" s="24"/>
      <c r="D133" s="24"/>
      <c r="E133" s="24"/>
      <c r="F133" s="24"/>
      <c r="G133" s="28"/>
      <c r="H133" s="30"/>
    </row>
    <row r="134" spans="1:8" ht="22.5" customHeight="1" hidden="1">
      <c r="A134" s="308" t="s">
        <v>7</v>
      </c>
      <c r="B134" s="310" t="s">
        <v>65</v>
      </c>
      <c r="C134" s="269" t="s">
        <v>8</v>
      </c>
      <c r="D134" s="269"/>
      <c r="E134" s="269"/>
      <c r="F134" s="269"/>
      <c r="G134" s="270" t="s">
        <v>66</v>
      </c>
      <c r="H134" s="42" t="s">
        <v>88</v>
      </c>
    </row>
    <row r="135" spans="1:8" ht="22.5" customHeight="1" hidden="1" thickBot="1">
      <c r="A135" s="309"/>
      <c r="B135" s="311"/>
      <c r="C135" s="41" t="s">
        <v>9</v>
      </c>
      <c r="D135" s="40" t="s">
        <v>10</v>
      </c>
      <c r="E135" s="40" t="s">
        <v>11</v>
      </c>
      <c r="F135" s="40" t="s">
        <v>12</v>
      </c>
      <c r="G135" s="312"/>
      <c r="H135" s="43" t="s">
        <v>63</v>
      </c>
    </row>
    <row r="136" spans="1:8" ht="22.5" customHeight="1" hidden="1" thickBot="1">
      <c r="A136" s="55">
        <v>1</v>
      </c>
      <c r="B136" s="56">
        <v>2</v>
      </c>
      <c r="C136" s="57">
        <v>3</v>
      </c>
      <c r="D136" s="57">
        <v>4</v>
      </c>
      <c r="E136" s="57">
        <v>5</v>
      </c>
      <c r="F136" s="57">
        <v>6</v>
      </c>
      <c r="G136" s="57">
        <v>7</v>
      </c>
      <c r="H136" s="58">
        <v>8</v>
      </c>
    </row>
    <row r="137" spans="1:8" ht="22.5" customHeight="1" hidden="1">
      <c r="A137" s="20" t="s">
        <v>14</v>
      </c>
      <c r="B137" s="80">
        <v>1</v>
      </c>
      <c r="C137" s="65">
        <v>904</v>
      </c>
      <c r="D137" s="65" t="s">
        <v>34</v>
      </c>
      <c r="E137" s="67" t="s">
        <v>83</v>
      </c>
      <c r="F137" s="67"/>
      <c r="G137" s="67">
        <v>17000</v>
      </c>
      <c r="H137" s="68">
        <f>H138+H153+H171+H172+H173+H170</f>
        <v>4114007.0039999997</v>
      </c>
    </row>
    <row r="138" spans="1:8" ht="22.5" customHeight="1" hidden="1">
      <c r="A138" s="69" t="s">
        <v>15</v>
      </c>
      <c r="B138" s="45">
        <v>2</v>
      </c>
      <c r="C138" s="66">
        <v>904</v>
      </c>
      <c r="D138" s="66" t="s">
        <v>34</v>
      </c>
      <c r="E138" s="66" t="s">
        <v>83</v>
      </c>
      <c r="F138" s="66">
        <v>111</v>
      </c>
      <c r="G138" s="66">
        <v>17210</v>
      </c>
      <c r="H138" s="70">
        <f>H139++H143+H146</f>
        <v>4874007.004</v>
      </c>
    </row>
    <row r="139" spans="1:8" ht="22.5" customHeight="1" hidden="1">
      <c r="A139" s="69" t="s">
        <v>68</v>
      </c>
      <c r="B139" s="45">
        <v>3</v>
      </c>
      <c r="C139" s="66">
        <v>904</v>
      </c>
      <c r="D139" s="66" t="s">
        <v>34</v>
      </c>
      <c r="E139" s="66" t="s">
        <v>83</v>
      </c>
      <c r="F139" s="66">
        <v>111</v>
      </c>
      <c r="G139" s="66">
        <v>17211</v>
      </c>
      <c r="H139" s="70">
        <f>H140+H141+H142</f>
        <v>3743477</v>
      </c>
    </row>
    <row r="140" spans="1:8" ht="22.5" customHeight="1" hidden="1">
      <c r="A140" s="71" t="s">
        <v>69</v>
      </c>
      <c r="B140" s="46">
        <v>4</v>
      </c>
      <c r="C140" s="72">
        <v>904</v>
      </c>
      <c r="D140" s="72" t="s">
        <v>34</v>
      </c>
      <c r="E140" s="72" t="s">
        <v>98</v>
      </c>
      <c r="F140" s="72">
        <v>111</v>
      </c>
      <c r="G140" s="72">
        <v>17211</v>
      </c>
      <c r="H140" s="73">
        <f>H84</f>
        <v>0</v>
      </c>
    </row>
    <row r="141" spans="1:8" ht="22.5" customHeight="1" hidden="1">
      <c r="A141" s="71" t="s">
        <v>67</v>
      </c>
      <c r="B141" s="32">
        <v>5</v>
      </c>
      <c r="C141" s="74">
        <v>904</v>
      </c>
      <c r="D141" s="74" t="s">
        <v>34</v>
      </c>
      <c r="E141" s="74" t="s">
        <v>99</v>
      </c>
      <c r="F141" s="74">
        <v>111</v>
      </c>
      <c r="G141" s="74">
        <v>17211</v>
      </c>
      <c r="H141" s="75">
        <f>H70</f>
        <v>0</v>
      </c>
    </row>
    <row r="142" spans="1:8" ht="22.5" customHeight="1" hidden="1">
      <c r="A142" s="71" t="s">
        <v>46</v>
      </c>
      <c r="B142" s="32">
        <v>6</v>
      </c>
      <c r="C142" s="74">
        <v>904</v>
      </c>
      <c r="D142" s="74" t="s">
        <v>34</v>
      </c>
      <c r="E142" s="74" t="s">
        <v>94</v>
      </c>
      <c r="F142" s="74">
        <v>111</v>
      </c>
      <c r="G142" s="74">
        <v>17211</v>
      </c>
      <c r="H142" s="75">
        <f>H71</f>
        <v>3743477</v>
      </c>
    </row>
    <row r="143" spans="1:8" ht="22.5" customHeight="1" hidden="1">
      <c r="A143" s="69" t="s">
        <v>17</v>
      </c>
      <c r="B143" s="81">
        <v>7</v>
      </c>
      <c r="C143" s="66">
        <v>904</v>
      </c>
      <c r="D143" s="66" t="s">
        <v>34</v>
      </c>
      <c r="E143" s="66" t="s">
        <v>83</v>
      </c>
      <c r="F143" s="66">
        <v>112</v>
      </c>
      <c r="G143" s="66">
        <v>17212</v>
      </c>
      <c r="H143" s="70">
        <f>H144+H145</f>
        <v>0</v>
      </c>
    </row>
    <row r="144" spans="1:8" ht="22.5" customHeight="1" hidden="1">
      <c r="A144" s="71" t="s">
        <v>70</v>
      </c>
      <c r="B144" s="82">
        <v>8</v>
      </c>
      <c r="C144" s="72">
        <v>904</v>
      </c>
      <c r="D144" s="72" t="s">
        <v>34</v>
      </c>
      <c r="E144" s="72" t="s">
        <v>95</v>
      </c>
      <c r="F144" s="72">
        <v>112</v>
      </c>
      <c r="G144" s="72">
        <v>17212</v>
      </c>
      <c r="H144" s="73">
        <f>H24</f>
        <v>0</v>
      </c>
    </row>
    <row r="145" spans="1:8" ht="22.5" customHeight="1" hidden="1">
      <c r="A145" s="71" t="s">
        <v>19</v>
      </c>
      <c r="B145" s="82">
        <v>9</v>
      </c>
      <c r="C145" s="72">
        <v>904</v>
      </c>
      <c r="D145" s="72" t="s">
        <v>34</v>
      </c>
      <c r="E145" s="72" t="s">
        <v>96</v>
      </c>
      <c r="F145" s="72">
        <v>112</v>
      </c>
      <c r="G145" s="72">
        <v>17212</v>
      </c>
      <c r="H145" s="73">
        <f>H25</f>
        <v>0</v>
      </c>
    </row>
    <row r="146" spans="1:8" ht="22.5" customHeight="1" hidden="1" thickBot="1">
      <c r="A146" s="108" t="s">
        <v>35</v>
      </c>
      <c r="B146" s="109">
        <v>10</v>
      </c>
      <c r="C146" s="110">
        <v>904</v>
      </c>
      <c r="D146" s="110" t="s">
        <v>34</v>
      </c>
      <c r="E146" s="110" t="s">
        <v>83</v>
      </c>
      <c r="F146" s="110">
        <v>119</v>
      </c>
      <c r="G146" s="110">
        <v>17213</v>
      </c>
      <c r="H146" s="111">
        <f>H150+H151+H152</f>
        <v>1130530.004</v>
      </c>
    </row>
    <row r="147" spans="1:8" ht="22.5" customHeight="1" hidden="1">
      <c r="A147" s="103"/>
      <c r="B147" s="104"/>
      <c r="C147" s="105"/>
      <c r="D147" s="105"/>
      <c r="E147" s="105"/>
      <c r="F147" s="105"/>
      <c r="G147" s="105"/>
      <c r="H147" s="106"/>
    </row>
    <row r="148" spans="1:8" ht="22.5" customHeight="1" hidden="1">
      <c r="A148" s="103"/>
      <c r="B148" s="104"/>
      <c r="C148" s="105"/>
      <c r="D148" s="105"/>
      <c r="E148" s="105"/>
      <c r="F148" s="105"/>
      <c r="G148" s="107" t="s">
        <v>76</v>
      </c>
      <c r="H148" s="85" t="s">
        <v>80</v>
      </c>
    </row>
    <row r="149" spans="1:8" ht="22.5" customHeight="1" hidden="1">
      <c r="A149" s="103"/>
      <c r="B149" s="104"/>
      <c r="C149" s="105"/>
      <c r="D149" s="105"/>
      <c r="E149" s="105"/>
      <c r="F149" s="105"/>
      <c r="G149" s="105"/>
      <c r="H149" s="106"/>
    </row>
    <row r="150" spans="1:8" ht="22.5" customHeight="1" hidden="1">
      <c r="A150" s="71" t="s">
        <v>69</v>
      </c>
      <c r="B150" s="46">
        <v>11</v>
      </c>
      <c r="C150" s="72">
        <v>904</v>
      </c>
      <c r="D150" s="72" t="s">
        <v>34</v>
      </c>
      <c r="E150" s="72" t="s">
        <v>98</v>
      </c>
      <c r="F150" s="72">
        <v>119</v>
      </c>
      <c r="G150" s="72">
        <v>17213</v>
      </c>
      <c r="H150" s="73">
        <f>H87</f>
        <v>0</v>
      </c>
    </row>
    <row r="151" spans="1:8" ht="22.5" customHeight="1" hidden="1">
      <c r="A151" s="71" t="s">
        <v>47</v>
      </c>
      <c r="B151" s="32">
        <v>12</v>
      </c>
      <c r="C151" s="74">
        <v>904</v>
      </c>
      <c r="D151" s="74" t="s">
        <v>34</v>
      </c>
      <c r="E151" s="74" t="s">
        <v>99</v>
      </c>
      <c r="F151" s="74">
        <v>119</v>
      </c>
      <c r="G151" s="74">
        <v>17213</v>
      </c>
      <c r="H151" s="75">
        <f>H74</f>
        <v>0</v>
      </c>
    </row>
    <row r="152" spans="1:8" ht="22.5" customHeight="1" hidden="1">
      <c r="A152" s="71" t="s">
        <v>46</v>
      </c>
      <c r="B152" s="32">
        <v>13</v>
      </c>
      <c r="C152" s="74">
        <v>904</v>
      </c>
      <c r="D152" s="74" t="s">
        <v>34</v>
      </c>
      <c r="E152" s="74" t="s">
        <v>94</v>
      </c>
      <c r="F152" s="74">
        <v>119</v>
      </c>
      <c r="G152" s="74">
        <v>17213</v>
      </c>
      <c r="H152" s="75">
        <f>H75</f>
        <v>1130530.004</v>
      </c>
    </row>
    <row r="153" spans="1:8" ht="22.5" customHeight="1" hidden="1">
      <c r="A153" s="69" t="s">
        <v>20</v>
      </c>
      <c r="B153" s="81">
        <v>14</v>
      </c>
      <c r="C153" s="66">
        <v>904</v>
      </c>
      <c r="D153" s="66" t="s">
        <v>34</v>
      </c>
      <c r="E153" s="66" t="s">
        <v>83</v>
      </c>
      <c r="F153" s="66">
        <v>244</v>
      </c>
      <c r="G153" s="66">
        <v>17220</v>
      </c>
      <c r="H153" s="70">
        <f>H154+H155+H156+H159+H162+H165</f>
        <v>-780000</v>
      </c>
    </row>
    <row r="154" spans="1:8" ht="22.5" customHeight="1" hidden="1">
      <c r="A154" s="71" t="s">
        <v>36</v>
      </c>
      <c r="B154" s="82">
        <v>15</v>
      </c>
      <c r="C154" s="72">
        <v>904</v>
      </c>
      <c r="D154" s="72" t="s">
        <v>34</v>
      </c>
      <c r="E154" s="72" t="s">
        <v>94</v>
      </c>
      <c r="F154" s="72">
        <v>244</v>
      </c>
      <c r="G154" s="72">
        <v>17221</v>
      </c>
      <c r="H154" s="73">
        <f>H27</f>
        <v>0</v>
      </c>
    </row>
    <row r="155" spans="1:8" ht="22.5" customHeight="1" hidden="1">
      <c r="A155" s="71" t="s">
        <v>43</v>
      </c>
      <c r="B155" s="46">
        <v>16</v>
      </c>
      <c r="C155" s="72">
        <v>904</v>
      </c>
      <c r="D155" s="72" t="s">
        <v>34</v>
      </c>
      <c r="E155" s="72" t="s">
        <v>98</v>
      </c>
      <c r="F155" s="72">
        <v>244</v>
      </c>
      <c r="G155" s="72">
        <v>17221</v>
      </c>
      <c r="H155" s="73">
        <f>H89</f>
        <v>0</v>
      </c>
    </row>
    <row r="156" spans="1:8" ht="22.5" customHeight="1" hidden="1">
      <c r="A156" s="69" t="s">
        <v>21</v>
      </c>
      <c r="B156" s="81">
        <v>17</v>
      </c>
      <c r="C156" s="66">
        <v>904</v>
      </c>
      <c r="D156" s="66" t="s">
        <v>34</v>
      </c>
      <c r="E156" s="66" t="s">
        <v>101</v>
      </c>
      <c r="F156" s="66">
        <v>244</v>
      </c>
      <c r="G156" s="66">
        <v>17222</v>
      </c>
      <c r="H156" s="70">
        <f>H157+H158</f>
        <v>0</v>
      </c>
    </row>
    <row r="157" spans="1:8" ht="22.5" customHeight="1" hidden="1">
      <c r="A157" s="71" t="s">
        <v>22</v>
      </c>
      <c r="B157" s="82">
        <v>18</v>
      </c>
      <c r="C157" s="72">
        <v>904</v>
      </c>
      <c r="D157" s="72" t="s">
        <v>34</v>
      </c>
      <c r="E157" s="72" t="s">
        <v>95</v>
      </c>
      <c r="F157" s="72">
        <v>244</v>
      </c>
      <c r="G157" s="72">
        <v>17222</v>
      </c>
      <c r="H157" s="73">
        <f>H29</f>
        <v>0</v>
      </c>
    </row>
    <row r="158" spans="1:8" ht="22.5" customHeight="1" hidden="1">
      <c r="A158" s="71" t="s">
        <v>37</v>
      </c>
      <c r="B158" s="82">
        <v>19</v>
      </c>
      <c r="C158" s="72">
        <v>904</v>
      </c>
      <c r="D158" s="72" t="s">
        <v>34</v>
      </c>
      <c r="E158" s="72" t="s">
        <v>94</v>
      </c>
      <c r="F158" s="72">
        <v>244</v>
      </c>
      <c r="G158" s="72">
        <v>17222</v>
      </c>
      <c r="H158" s="73">
        <f>H30</f>
        <v>0</v>
      </c>
    </row>
    <row r="159" spans="1:8" ht="22.5" customHeight="1" hidden="1">
      <c r="A159" s="69" t="s">
        <v>23</v>
      </c>
      <c r="B159" s="45">
        <v>20</v>
      </c>
      <c r="C159" s="66">
        <v>904</v>
      </c>
      <c r="D159" s="66" t="s">
        <v>34</v>
      </c>
      <c r="E159" s="66" t="s">
        <v>83</v>
      </c>
      <c r="F159" s="66">
        <v>244</v>
      </c>
      <c r="G159" s="66">
        <v>17223</v>
      </c>
      <c r="H159" s="70">
        <f>H160+H161</f>
        <v>-780000</v>
      </c>
    </row>
    <row r="160" spans="1:8" ht="22.5" customHeight="1" hidden="1">
      <c r="A160" s="71" t="s">
        <v>38</v>
      </c>
      <c r="B160" s="46">
        <v>21</v>
      </c>
      <c r="C160" s="72">
        <v>904</v>
      </c>
      <c r="D160" s="72" t="s">
        <v>34</v>
      </c>
      <c r="E160" s="72" t="s">
        <v>100</v>
      </c>
      <c r="F160" s="72">
        <v>244</v>
      </c>
      <c r="G160" s="72">
        <v>17223</v>
      </c>
      <c r="H160" s="73">
        <f>H59</f>
        <v>0</v>
      </c>
    </row>
    <row r="161" spans="1:8" ht="22.5" customHeight="1" hidden="1">
      <c r="A161" s="71" t="s">
        <v>38</v>
      </c>
      <c r="B161" s="46">
        <v>22</v>
      </c>
      <c r="C161" s="72">
        <v>904</v>
      </c>
      <c r="D161" s="72" t="s">
        <v>34</v>
      </c>
      <c r="E161" s="72" t="s">
        <v>94</v>
      </c>
      <c r="F161" s="72">
        <v>244</v>
      </c>
      <c r="G161" s="72">
        <v>17223</v>
      </c>
      <c r="H161" s="73">
        <f>H60</f>
        <v>-780000</v>
      </c>
    </row>
    <row r="162" spans="1:8" ht="22.5" customHeight="1" hidden="1">
      <c r="A162" s="69" t="s">
        <v>40</v>
      </c>
      <c r="B162" s="81">
        <v>23</v>
      </c>
      <c r="C162" s="66">
        <v>904</v>
      </c>
      <c r="D162" s="66" t="s">
        <v>34</v>
      </c>
      <c r="E162" s="66" t="s">
        <v>101</v>
      </c>
      <c r="F162" s="66">
        <v>244</v>
      </c>
      <c r="G162" s="66">
        <v>17225</v>
      </c>
      <c r="H162" s="70">
        <f>H163+H164</f>
        <v>0</v>
      </c>
    </row>
    <row r="163" spans="1:8" ht="22.5" customHeight="1" hidden="1">
      <c r="A163" s="71" t="s">
        <v>39</v>
      </c>
      <c r="B163" s="82">
        <v>24</v>
      </c>
      <c r="C163" s="72">
        <v>904</v>
      </c>
      <c r="D163" s="72" t="s">
        <v>34</v>
      </c>
      <c r="E163" s="72" t="s">
        <v>97</v>
      </c>
      <c r="F163" s="72">
        <v>244</v>
      </c>
      <c r="G163" s="72">
        <v>17225</v>
      </c>
      <c r="H163" s="73">
        <f>H32</f>
        <v>0</v>
      </c>
    </row>
    <row r="164" spans="1:8" ht="22.5" customHeight="1" hidden="1">
      <c r="A164" s="71" t="s">
        <v>41</v>
      </c>
      <c r="B164" s="82">
        <v>25</v>
      </c>
      <c r="C164" s="72">
        <v>904</v>
      </c>
      <c r="D164" s="72" t="s">
        <v>34</v>
      </c>
      <c r="E164" s="72" t="s">
        <v>94</v>
      </c>
      <c r="F164" s="72">
        <v>244</v>
      </c>
      <c r="G164" s="72">
        <v>17225</v>
      </c>
      <c r="H164" s="73">
        <f>H33</f>
        <v>0</v>
      </c>
    </row>
    <row r="165" spans="1:8" ht="22.5" customHeight="1" hidden="1">
      <c r="A165" s="69" t="s">
        <v>24</v>
      </c>
      <c r="B165" s="81">
        <v>26</v>
      </c>
      <c r="C165" s="66">
        <v>904</v>
      </c>
      <c r="D165" s="66" t="s">
        <v>34</v>
      </c>
      <c r="E165" s="66" t="s">
        <v>83</v>
      </c>
      <c r="F165" s="66">
        <v>244</v>
      </c>
      <c r="G165" s="66">
        <v>17226</v>
      </c>
      <c r="H165" s="70">
        <f>H166+H167+H168+H169</f>
        <v>0</v>
      </c>
    </row>
    <row r="166" spans="1:8" ht="22.5" customHeight="1" hidden="1">
      <c r="A166" s="71" t="s">
        <v>25</v>
      </c>
      <c r="B166" s="82">
        <v>27</v>
      </c>
      <c r="C166" s="72">
        <v>904</v>
      </c>
      <c r="D166" s="72" t="s">
        <v>34</v>
      </c>
      <c r="E166" s="72" t="s">
        <v>95</v>
      </c>
      <c r="F166" s="72">
        <v>244</v>
      </c>
      <c r="G166" s="72">
        <v>17226</v>
      </c>
      <c r="H166" s="73">
        <f>H35</f>
        <v>0</v>
      </c>
    </row>
    <row r="167" spans="1:8" ht="22.5" customHeight="1" hidden="1">
      <c r="A167" s="71" t="s">
        <v>26</v>
      </c>
      <c r="B167" s="82">
        <v>28</v>
      </c>
      <c r="C167" s="72">
        <v>904</v>
      </c>
      <c r="D167" s="72" t="s">
        <v>34</v>
      </c>
      <c r="E167" s="72" t="s">
        <v>94</v>
      </c>
      <c r="F167" s="72">
        <v>244</v>
      </c>
      <c r="G167" s="72">
        <v>17226</v>
      </c>
      <c r="H167" s="73">
        <f>H36</f>
        <v>0</v>
      </c>
    </row>
    <row r="168" spans="1:8" ht="22.5" customHeight="1" hidden="1">
      <c r="A168" s="21" t="s">
        <v>48</v>
      </c>
      <c r="B168" s="83">
        <v>29</v>
      </c>
      <c r="C168" s="72">
        <v>904</v>
      </c>
      <c r="D168" s="72" t="s">
        <v>34</v>
      </c>
      <c r="E168" s="72" t="s">
        <v>94</v>
      </c>
      <c r="F168" s="72">
        <v>244</v>
      </c>
      <c r="G168" s="72">
        <v>17226</v>
      </c>
      <c r="H168" s="73">
        <f>H37</f>
        <v>0</v>
      </c>
    </row>
    <row r="169" spans="1:8" ht="22.5" customHeight="1" hidden="1">
      <c r="A169" s="71" t="s">
        <v>105</v>
      </c>
      <c r="B169" s="46">
        <v>30</v>
      </c>
      <c r="C169" s="72">
        <v>904</v>
      </c>
      <c r="D169" s="72" t="s">
        <v>34</v>
      </c>
      <c r="E169" s="72" t="s">
        <v>98</v>
      </c>
      <c r="F169" s="72">
        <v>244</v>
      </c>
      <c r="G169" s="72">
        <v>17226</v>
      </c>
      <c r="H169" s="73">
        <f>H91</f>
        <v>0</v>
      </c>
    </row>
    <row r="170" spans="1:8" ht="22.5" customHeight="1" hidden="1">
      <c r="A170" s="69" t="s">
        <v>103</v>
      </c>
      <c r="B170" s="81">
        <v>31</v>
      </c>
      <c r="C170" s="66">
        <v>904</v>
      </c>
      <c r="D170" s="66" t="s">
        <v>34</v>
      </c>
      <c r="E170" s="66" t="s">
        <v>98</v>
      </c>
      <c r="F170" s="66">
        <v>244</v>
      </c>
      <c r="G170" s="66">
        <v>17253</v>
      </c>
      <c r="H170" s="70">
        <v>20000</v>
      </c>
    </row>
    <row r="171" spans="1:8" ht="22.5" customHeight="1" hidden="1">
      <c r="A171" s="99" t="s">
        <v>50</v>
      </c>
      <c r="B171" s="97">
        <v>32</v>
      </c>
      <c r="C171" s="100">
        <v>904</v>
      </c>
      <c r="D171" s="100" t="s">
        <v>34</v>
      </c>
      <c r="E171" s="100" t="s">
        <v>94</v>
      </c>
      <c r="F171" s="100">
        <v>851</v>
      </c>
      <c r="G171" s="100">
        <v>17291</v>
      </c>
      <c r="H171" s="101">
        <f>H39</f>
        <v>0</v>
      </c>
    </row>
    <row r="172" spans="1:8" ht="22.5" customHeight="1" hidden="1">
      <c r="A172" s="99" t="s">
        <v>52</v>
      </c>
      <c r="B172" s="97">
        <v>33</v>
      </c>
      <c r="C172" s="100">
        <v>904</v>
      </c>
      <c r="D172" s="100" t="s">
        <v>34</v>
      </c>
      <c r="E172" s="100" t="s">
        <v>94</v>
      </c>
      <c r="F172" s="100">
        <v>853</v>
      </c>
      <c r="G172" s="100">
        <v>17292</v>
      </c>
      <c r="H172" s="101">
        <f>H41</f>
        <v>0</v>
      </c>
    </row>
    <row r="173" spans="1:8" ht="22.5" customHeight="1" hidden="1">
      <c r="A173" s="69" t="s">
        <v>29</v>
      </c>
      <c r="B173" s="81">
        <v>34</v>
      </c>
      <c r="C173" s="66">
        <v>904</v>
      </c>
      <c r="D173" s="66" t="s">
        <v>34</v>
      </c>
      <c r="E173" s="66" t="s">
        <v>83</v>
      </c>
      <c r="F173" s="66">
        <v>244</v>
      </c>
      <c r="G173" s="66">
        <v>17300</v>
      </c>
      <c r="H173" s="70">
        <f>H174+H178</f>
        <v>0</v>
      </c>
    </row>
    <row r="174" spans="1:8" ht="22.5" customHeight="1" hidden="1">
      <c r="A174" s="69" t="s">
        <v>71</v>
      </c>
      <c r="B174" s="81">
        <v>35</v>
      </c>
      <c r="C174" s="66">
        <v>904</v>
      </c>
      <c r="D174" s="66" t="s">
        <v>34</v>
      </c>
      <c r="E174" s="66" t="s">
        <v>83</v>
      </c>
      <c r="F174" s="66">
        <v>244</v>
      </c>
      <c r="G174" s="66">
        <v>17310</v>
      </c>
      <c r="H174" s="70">
        <f>H175+H176+H177</f>
        <v>-102655</v>
      </c>
    </row>
    <row r="175" spans="1:8" ht="22.5" customHeight="1" hidden="1">
      <c r="A175" s="12" t="s">
        <v>42</v>
      </c>
      <c r="B175" s="81">
        <v>36</v>
      </c>
      <c r="C175" s="72">
        <v>904</v>
      </c>
      <c r="D175" s="72" t="s">
        <v>34</v>
      </c>
      <c r="E175" s="72" t="s">
        <v>94</v>
      </c>
      <c r="F175" s="72">
        <v>244</v>
      </c>
      <c r="G175" s="72">
        <v>17310</v>
      </c>
      <c r="H175" s="73">
        <f>H43</f>
        <v>0</v>
      </c>
    </row>
    <row r="176" spans="1:8" ht="22.5" customHeight="1" hidden="1">
      <c r="A176" s="76" t="s">
        <v>45</v>
      </c>
      <c r="B176" s="59">
        <v>37</v>
      </c>
      <c r="C176" s="72">
        <v>904</v>
      </c>
      <c r="D176" s="72" t="s">
        <v>34</v>
      </c>
      <c r="E176" s="72" t="s">
        <v>98</v>
      </c>
      <c r="F176" s="72">
        <v>244</v>
      </c>
      <c r="G176" s="72">
        <v>17310</v>
      </c>
      <c r="H176" s="73">
        <f>H95</f>
        <v>-102655</v>
      </c>
    </row>
    <row r="177" spans="1:8" ht="22.5" customHeight="1" hidden="1">
      <c r="A177" s="71" t="s">
        <v>72</v>
      </c>
      <c r="B177" s="46">
        <v>38</v>
      </c>
      <c r="C177" s="77">
        <v>904</v>
      </c>
      <c r="D177" s="77" t="s">
        <v>34</v>
      </c>
      <c r="E177" s="77" t="s">
        <v>56</v>
      </c>
      <c r="F177" s="77">
        <v>244</v>
      </c>
      <c r="G177" s="77">
        <v>17310</v>
      </c>
      <c r="H177" s="78">
        <v>0</v>
      </c>
    </row>
    <row r="178" spans="1:8" ht="22.5" customHeight="1" hidden="1">
      <c r="A178" s="69" t="s">
        <v>31</v>
      </c>
      <c r="B178" s="81">
        <v>39</v>
      </c>
      <c r="C178" s="66">
        <v>904</v>
      </c>
      <c r="D178" s="66" t="s">
        <v>34</v>
      </c>
      <c r="E178" s="66" t="s">
        <v>83</v>
      </c>
      <c r="F178" s="66">
        <v>244</v>
      </c>
      <c r="G178" s="66">
        <v>17340</v>
      </c>
      <c r="H178" s="70">
        <f>SUM(H179:H185)</f>
        <v>102655</v>
      </c>
    </row>
    <row r="179" spans="1:8" ht="22.5" customHeight="1" hidden="1">
      <c r="A179" s="71" t="s">
        <v>51</v>
      </c>
      <c r="B179" s="82">
        <v>40</v>
      </c>
      <c r="C179" s="72">
        <v>904</v>
      </c>
      <c r="D179" s="72" t="s">
        <v>34</v>
      </c>
      <c r="E179" s="72" t="s">
        <v>97</v>
      </c>
      <c r="F179" s="72">
        <v>244</v>
      </c>
      <c r="G179" s="72">
        <v>17344</v>
      </c>
      <c r="H179" s="73">
        <f>H45</f>
        <v>0</v>
      </c>
    </row>
    <row r="180" spans="1:8" ht="22.5" customHeight="1" hidden="1">
      <c r="A180" s="71" t="s">
        <v>73</v>
      </c>
      <c r="B180" s="46">
        <v>41</v>
      </c>
      <c r="C180" s="72">
        <v>904</v>
      </c>
      <c r="D180" s="72" t="s">
        <v>34</v>
      </c>
      <c r="E180" s="72" t="s">
        <v>98</v>
      </c>
      <c r="F180" s="72">
        <v>244</v>
      </c>
      <c r="G180" s="72">
        <v>17346</v>
      </c>
      <c r="H180" s="73">
        <f>H97</f>
        <v>102655</v>
      </c>
    </row>
    <row r="181" spans="1:8" ht="22.5" customHeight="1" hidden="1">
      <c r="A181" s="71" t="s">
        <v>91</v>
      </c>
      <c r="B181" s="82">
        <v>42</v>
      </c>
      <c r="C181" s="72">
        <v>904</v>
      </c>
      <c r="D181" s="72" t="s">
        <v>34</v>
      </c>
      <c r="E181" s="72" t="s">
        <v>94</v>
      </c>
      <c r="F181" s="72">
        <v>244</v>
      </c>
      <c r="G181" s="72">
        <v>17346</v>
      </c>
      <c r="H181" s="73">
        <f>H46</f>
        <v>0</v>
      </c>
    </row>
    <row r="182" spans="1:8" ht="22.5" customHeight="1" hidden="1">
      <c r="A182" s="71" t="s">
        <v>33</v>
      </c>
      <c r="B182" s="82">
        <v>43</v>
      </c>
      <c r="C182" s="72">
        <v>904</v>
      </c>
      <c r="D182" s="72" t="s">
        <v>34</v>
      </c>
      <c r="E182" s="72" t="s">
        <v>94</v>
      </c>
      <c r="F182" s="72">
        <v>244</v>
      </c>
      <c r="G182" s="72">
        <v>17342</v>
      </c>
      <c r="H182" s="73">
        <f>H47</f>
        <v>0</v>
      </c>
    </row>
    <row r="183" spans="1:8" ht="22.5" customHeight="1" hidden="1">
      <c r="A183" s="71" t="s">
        <v>90</v>
      </c>
      <c r="B183" s="82">
        <v>44</v>
      </c>
      <c r="C183" s="72">
        <v>904</v>
      </c>
      <c r="D183" s="72" t="s">
        <v>34</v>
      </c>
      <c r="E183" s="72" t="s">
        <v>94</v>
      </c>
      <c r="F183" s="72">
        <v>244</v>
      </c>
      <c r="G183" s="72">
        <v>17341</v>
      </c>
      <c r="H183" s="73">
        <f>H48</f>
        <v>0</v>
      </c>
    </row>
    <row r="184" spans="1:8" ht="22.5" customHeight="1" hidden="1">
      <c r="A184" s="71" t="s">
        <v>49</v>
      </c>
      <c r="B184" s="82">
        <v>45</v>
      </c>
      <c r="C184" s="72">
        <v>904</v>
      </c>
      <c r="D184" s="72" t="s">
        <v>34</v>
      </c>
      <c r="E184" s="72" t="s">
        <v>94</v>
      </c>
      <c r="F184" s="72">
        <v>244</v>
      </c>
      <c r="G184" s="72">
        <v>17345</v>
      </c>
      <c r="H184" s="73">
        <f>H49</f>
        <v>0</v>
      </c>
    </row>
    <row r="185" spans="1:8" ht="22.5" customHeight="1" hidden="1">
      <c r="A185" s="71" t="s">
        <v>92</v>
      </c>
      <c r="B185" s="82">
        <v>46</v>
      </c>
      <c r="C185" s="72">
        <v>904</v>
      </c>
      <c r="D185" s="72" t="s">
        <v>34</v>
      </c>
      <c r="E185" s="72" t="s">
        <v>94</v>
      </c>
      <c r="F185" s="72">
        <v>244</v>
      </c>
      <c r="G185" s="72">
        <v>17349</v>
      </c>
      <c r="H185" s="73">
        <f>H50</f>
        <v>0</v>
      </c>
    </row>
    <row r="186" ht="22.5" customHeight="1" hidden="1"/>
    <row r="187" ht="22.5" customHeight="1"/>
    <row r="189" spans="1:8" ht="15">
      <c r="A189" s="1" t="s">
        <v>120</v>
      </c>
      <c r="B189" s="1"/>
      <c r="G189" s="84"/>
      <c r="H189" s="88"/>
    </row>
    <row r="190" spans="1:8" ht="15" hidden="1">
      <c r="A190" s="1"/>
      <c r="B190" s="1"/>
      <c r="G190" s="84"/>
      <c r="H190" s="102"/>
    </row>
    <row r="191" spans="1:8" ht="15" hidden="1">
      <c r="A191" s="1"/>
      <c r="B191" s="1"/>
      <c r="G191" s="84"/>
      <c r="H191" s="102"/>
    </row>
    <row r="192" spans="1:8" ht="15">
      <c r="A192" s="1"/>
      <c r="B192" s="1"/>
      <c r="G192" s="84"/>
      <c r="H192" s="102"/>
    </row>
    <row r="193" spans="1:5" ht="15.75">
      <c r="A193" s="8" t="s">
        <v>131</v>
      </c>
      <c r="B193" s="8"/>
      <c r="C193" s="7"/>
      <c r="D193" s="7"/>
      <c r="E193" s="7"/>
    </row>
    <row r="194" spans="1:2" ht="13.5">
      <c r="A194" s="2" t="s">
        <v>13</v>
      </c>
      <c r="B194" s="2"/>
    </row>
    <row r="195" spans="1:2" ht="15">
      <c r="A195" s="16"/>
      <c r="B195" s="16"/>
    </row>
    <row r="196" ht="12.75">
      <c r="A196" s="79"/>
    </row>
    <row r="203" ht="12.75">
      <c r="A203" s="79" t="s">
        <v>74</v>
      </c>
    </row>
    <row r="204" ht="12.75">
      <c r="A204" s="22" t="s">
        <v>75</v>
      </c>
    </row>
    <row r="205" spans="7:8" ht="12.75">
      <c r="G205" s="84" t="s">
        <v>76</v>
      </c>
      <c r="H205" s="85" t="s">
        <v>81</v>
      </c>
    </row>
    <row r="206" spans="7:8" ht="12.75">
      <c r="G206" s="84" t="s">
        <v>77</v>
      </c>
      <c r="H206" s="85" t="s">
        <v>82</v>
      </c>
    </row>
  </sheetData>
  <sheetProtection/>
  <mergeCells count="45">
    <mergeCell ref="E1:H1"/>
    <mergeCell ref="E2:H2"/>
    <mergeCell ref="A3:C3"/>
    <mergeCell ref="E3:H3"/>
    <mergeCell ref="A4:C4"/>
    <mergeCell ref="E4:H4"/>
    <mergeCell ref="A5:C5"/>
    <mergeCell ref="E5:H5"/>
    <mergeCell ref="A6:H6"/>
    <mergeCell ref="A7:H7"/>
    <mergeCell ref="A9:F9"/>
    <mergeCell ref="A17:H17"/>
    <mergeCell ref="A19:A20"/>
    <mergeCell ref="B19:B20"/>
    <mergeCell ref="C19:F19"/>
    <mergeCell ref="G19:G20"/>
    <mergeCell ref="A52:H52"/>
    <mergeCell ref="A54:A55"/>
    <mergeCell ref="B54:B55"/>
    <mergeCell ref="C54:F54"/>
    <mergeCell ref="G54:G55"/>
    <mergeCell ref="A62:H62"/>
    <mergeCell ref="A64:A65"/>
    <mergeCell ref="B64:B65"/>
    <mergeCell ref="C64:F64"/>
    <mergeCell ref="G64:G65"/>
    <mergeCell ref="B79:B80"/>
    <mergeCell ref="C79:F79"/>
    <mergeCell ref="G79:G80"/>
    <mergeCell ref="A77:H77"/>
    <mergeCell ref="A99:H99"/>
    <mergeCell ref="A101:A102"/>
    <mergeCell ref="B101:B102"/>
    <mergeCell ref="C101:F101"/>
    <mergeCell ref="G101:G102"/>
    <mergeCell ref="A79:A80"/>
    <mergeCell ref="A134:A135"/>
    <mergeCell ref="B134:B135"/>
    <mergeCell ref="C134:F134"/>
    <mergeCell ref="G134:G135"/>
    <mergeCell ref="A118:A119"/>
    <mergeCell ref="B118:B119"/>
    <mergeCell ref="C118:F118"/>
    <mergeCell ref="G118:G119"/>
    <mergeCell ref="A132:H132"/>
  </mergeCells>
  <hyperlinks>
    <hyperlink ref="C66" r:id="rId1" display="garantf1://70192486.12000/"/>
    <hyperlink ref="C102" r:id="rId2" display="garantf1://70192486.12000/"/>
    <hyperlink ref="C119" r:id="rId3" display="garantf1://70192486.12000/"/>
  </hyperlink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69" r:id="rId4"/>
  <rowBreaks count="3" manualBreakCount="3">
    <brk id="51" max="7" man="1"/>
    <brk id="98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2022-02-03T03:16:59Z</cp:lastPrinted>
  <dcterms:created xsi:type="dcterms:W3CDTF">1996-10-08T23:32:33Z</dcterms:created>
  <dcterms:modified xsi:type="dcterms:W3CDTF">2022-03-27T19:50:47Z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